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19416" windowHeight="10416" firstSheet="1" activeTab="1"/>
  </bookViews>
  <sheets>
    <sheet name="1500 White" sheetId="5" r:id="rId1"/>
    <sheet name="1500" sheetId="7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7" l="1"/>
  <c r="I30" i="7"/>
  <c r="H14" i="7" l="1"/>
  <c r="I14" i="7" s="1"/>
  <c r="H17" i="7"/>
  <c r="I17" i="7" s="1"/>
  <c r="H18" i="7"/>
  <c r="I18" i="7" s="1"/>
  <c r="H19" i="7"/>
  <c r="I19" i="7" s="1"/>
  <c r="H20" i="7"/>
  <c r="I20" i="7" s="1"/>
  <c r="H21" i="7"/>
  <c r="I21" i="7" s="1"/>
  <c r="H22" i="7"/>
  <c r="I22" i="7" s="1"/>
  <c r="H23" i="7"/>
  <c r="I23" i="7" s="1"/>
  <c r="H24" i="7"/>
  <c r="I24" i="7" s="1"/>
  <c r="H25" i="7"/>
  <c r="I25" i="7" s="1"/>
  <c r="H26" i="7"/>
  <c r="I26" i="7" s="1"/>
  <c r="H27" i="7"/>
  <c r="I27" i="7" s="1"/>
  <c r="H28" i="7"/>
  <c r="I28" i="7" s="1"/>
  <c r="H29" i="7"/>
  <c r="H30" i="7"/>
  <c r="H31" i="7"/>
  <c r="I31" i="7" s="1"/>
  <c r="H32" i="7"/>
  <c r="I32" i="7" s="1"/>
  <c r="H33" i="7"/>
  <c r="I33" i="7" s="1"/>
  <c r="H34" i="7"/>
  <c r="I34" i="7" s="1"/>
  <c r="H35" i="7"/>
  <c r="I35" i="7" s="1"/>
  <c r="H36" i="7"/>
  <c r="I36" i="7" s="1"/>
  <c r="H37" i="7"/>
  <c r="I37" i="7" s="1"/>
  <c r="H38" i="7"/>
  <c r="I38" i="7" s="1"/>
  <c r="H39" i="7"/>
  <c r="I39" i="7" s="1"/>
  <c r="H40" i="7"/>
  <c r="I40" i="7" s="1"/>
  <c r="H41" i="7"/>
  <c r="I41" i="7" s="1"/>
  <c r="H42" i="7"/>
  <c r="I42" i="7" s="1"/>
  <c r="H16" i="7"/>
  <c r="I16" i="7" s="1"/>
  <c r="B15" i="7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I43" i="7" l="1"/>
  <c r="H44" i="5"/>
  <c r="I44" i="5" s="1"/>
  <c r="H43" i="5"/>
  <c r="I43" i="5" s="1"/>
  <c r="H42" i="5"/>
  <c r="I42" i="5" s="1"/>
  <c r="H41" i="5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H16" i="5"/>
  <c r="H45" i="5" l="1"/>
  <c r="H46" i="5" s="1"/>
  <c r="I45" i="5"/>
  <c r="I16" i="5"/>
  <c r="I44" i="7"/>
  <c r="I46" i="5" l="1"/>
  <c r="I47" i="5" s="1"/>
  <c r="J47" i="5" s="1"/>
</calcChain>
</file>

<file path=xl/sharedStrings.xml><?xml version="1.0" encoding="utf-8"?>
<sst xmlns="http://schemas.openxmlformats.org/spreadsheetml/2006/main" count="184" uniqueCount="142">
  <si>
    <t>A40-01</t>
  </si>
  <si>
    <t>13 pin socket for car connection</t>
  </si>
  <si>
    <t>IL</t>
  </si>
  <si>
    <t>MOSQ</t>
  </si>
  <si>
    <t>W60</t>
  </si>
  <si>
    <t>REF03</t>
  </si>
  <si>
    <t>REF09</t>
  </si>
  <si>
    <t>Matresses</t>
  </si>
  <si>
    <t>DM40</t>
  </si>
  <si>
    <t>REF100</t>
  </si>
  <si>
    <t>NO</t>
  </si>
  <si>
    <t>Art-Nr</t>
  </si>
  <si>
    <t>ORDER</t>
  </si>
  <si>
    <t>Diesel Heating system (Webasto)</t>
  </si>
  <si>
    <t>TRMC</t>
  </si>
  <si>
    <t>Truma Terme TT Hot water</t>
  </si>
  <si>
    <t>D1500</t>
  </si>
  <si>
    <t>Roof rack with aluminium panels</t>
  </si>
  <si>
    <t>GAS01</t>
  </si>
  <si>
    <t>GAS02</t>
  </si>
  <si>
    <t>Double Burner Gas Stove</t>
  </si>
  <si>
    <t>Waste water tank 60 It.</t>
  </si>
  <si>
    <t>STEP14</t>
  </si>
  <si>
    <t>HMC</t>
  </si>
  <si>
    <t>Hammock for child</t>
  </si>
  <si>
    <t>Mosquito nets for cabin door sized (x2)</t>
  </si>
  <si>
    <t>AC02</t>
  </si>
  <si>
    <t>GRAN003</t>
  </si>
  <si>
    <t>PT01</t>
  </si>
  <si>
    <t>EXT01</t>
  </si>
  <si>
    <t>USB01</t>
  </si>
  <si>
    <t>INFCAW</t>
  </si>
  <si>
    <t>Caretta Inflatable awning with interior room</t>
  </si>
  <si>
    <t>PRSP</t>
  </si>
  <si>
    <t>Portable Solar Panel</t>
  </si>
  <si>
    <t>pcs</t>
  </si>
  <si>
    <t>S07</t>
  </si>
  <si>
    <t>STEP15</t>
  </si>
  <si>
    <t>COLOR (White 01 - Cream 02 - Champagne 03 - Grey 04 - Coal grey 05)</t>
  </si>
  <si>
    <t>CLR</t>
  </si>
  <si>
    <t>Pos.</t>
  </si>
  <si>
    <t>EXTRA EQUIPMENT</t>
  </si>
  <si>
    <t>Article</t>
  </si>
  <si>
    <t>REF04</t>
  </si>
  <si>
    <t>WHL01</t>
  </si>
  <si>
    <t>PD7050</t>
  </si>
  <si>
    <t>WST60</t>
  </si>
  <si>
    <t>E240</t>
  </si>
  <si>
    <t>ALK0 A1</t>
  </si>
  <si>
    <t>CVR01</t>
  </si>
  <si>
    <t>STEP16</t>
  </si>
  <si>
    <t>STEP17</t>
  </si>
  <si>
    <t>BAR01</t>
  </si>
  <si>
    <t>RAD02</t>
  </si>
  <si>
    <t>C1500</t>
  </si>
  <si>
    <t>Caretta 1500S EXTRA</t>
  </si>
  <si>
    <t>Battery 60 ampers / Battery Charger</t>
  </si>
  <si>
    <t>Compressor Coolbox 35 lt. 12V</t>
  </si>
  <si>
    <t>Sun shade and mosquito nets window sized</t>
  </si>
  <si>
    <t>Interior Led Lights (x2) + Awning Light</t>
  </si>
  <si>
    <t>Alloy Rims and 175/70/R14 tyres</t>
  </si>
  <si>
    <t>Dometic ventilation with mosquito net 40x40 cm</t>
  </si>
  <si>
    <t>Panoramic 70x50 ventilation</t>
  </si>
  <si>
    <t>Clean water system 45 Lt. (tank, sink and tap)</t>
  </si>
  <si>
    <t>Air Condition 220V (Window type)</t>
  </si>
  <si>
    <t>Single Burner Gas Stove With Glass Lid</t>
  </si>
  <si>
    <t>Caretta Cover against dirt and dust</t>
  </si>
  <si>
    <t>Spare wheel and steel rim</t>
  </si>
  <si>
    <t>Spare wheel carrier at the bottom</t>
  </si>
  <si>
    <t>Spare wheel carrier offroad style</t>
  </si>
  <si>
    <t>Spare wheel cover</t>
  </si>
  <si>
    <t>Rear Luggage Holder</t>
  </si>
  <si>
    <t>Rear Protection Bar</t>
  </si>
  <si>
    <t>External shower kit</t>
  </si>
  <si>
    <t>Exterior Detachable Kitchen Table with basket</t>
  </si>
  <si>
    <t>Usb Charger with voltage meter</t>
  </si>
  <si>
    <t>Multimedia  player (Usb reader and Aux )+Loudspeaker</t>
  </si>
  <si>
    <t>Store system for ALL  cupboards (lower +higher+interior)</t>
  </si>
  <si>
    <t>ALKO B1</t>
  </si>
  <si>
    <t>ALKO C1</t>
  </si>
  <si>
    <t>ALKO Corner Steady (Parking leveler)</t>
  </si>
  <si>
    <t>ALKO Brakes with Stabilizer Head</t>
  </si>
  <si>
    <t>ALKO Shock Absorbers (a pair)</t>
  </si>
  <si>
    <t>01</t>
  </si>
  <si>
    <r>
      <rPr>
        <b/>
        <sz val="9"/>
        <color rgb="FFFF1313"/>
        <rFont val="Arial"/>
        <family val="2"/>
      </rPr>
      <t>Caretta 1500S</t>
    </r>
    <r>
      <rPr>
        <b/>
        <sz val="9"/>
        <color rgb="FFFF0000"/>
        <rFont val="Arial"/>
        <family val="2"/>
      </rPr>
      <t xml:space="preserve"> Standard Equipment</t>
    </r>
  </si>
  <si>
    <t>Sales Price (EUR)</t>
  </si>
  <si>
    <t>Sales Price</t>
  </si>
  <si>
    <t>SELECTED</t>
  </si>
  <si>
    <t>PROMO</t>
  </si>
  <si>
    <t>TOTAL BEZ DDV</t>
  </si>
  <si>
    <t>SO DDV</t>
  </si>
  <si>
    <t>WHITE</t>
  </si>
  <si>
    <t>Caretta 1500 Стандардна Опрема</t>
  </si>
  <si>
    <t>Опис</t>
  </si>
  <si>
    <t>шифра</t>
  </si>
  <si>
    <t>КОНФИГУРАТОР</t>
  </si>
  <si>
    <t>Селектирајте (1)</t>
  </si>
  <si>
    <t>ЦЕНА</t>
  </si>
  <si>
    <t>ПРОМОТИВНА ЦЕНА</t>
  </si>
  <si>
    <t>КОНФИГУРАЦИЈА</t>
  </si>
  <si>
    <t>ПОПУСТ %</t>
  </si>
  <si>
    <t>TOTAL БЕЗ ДДВ</t>
  </si>
  <si>
    <t>СО ДДВ</t>
  </si>
  <si>
    <t>Caretta 1500</t>
  </si>
  <si>
    <t>ДОПОЛНИТЕЛНА ОПРЕМА</t>
  </si>
  <si>
    <t>60 А Батерија + полнач</t>
  </si>
  <si>
    <t>13 пински приклучок за поврзување со кола</t>
  </si>
  <si>
    <t>Фрижидер – 35 литри (12 DC &amp; 220 V)</t>
  </si>
  <si>
    <t>Мрежа против инсекти и ролетни на сите прозори</t>
  </si>
  <si>
    <t>Три душеци</t>
  </si>
  <si>
    <t>Алуминиумски бандажи (175 / 70 / R14)</t>
  </si>
  <si>
    <t>Вентилација на покривот 40 х 40 cm</t>
  </si>
  <si>
    <t>Осветлување</t>
  </si>
  <si>
    <t>Шкафчиња во кујната и во просторот за спиење</t>
  </si>
  <si>
    <t>Панорамска вентилација 70 х 50 cm</t>
  </si>
  <si>
    <t>Систем за чиста вода – 45 литри (резервоар, мијалник и чешма)</t>
  </si>
  <si>
    <t>Резервоар за отпадна вода – 60 литри</t>
  </si>
  <si>
    <t>Систем за греење (Webasto)</t>
  </si>
  <si>
    <t>Систем за топлење на вода Truma Terme</t>
  </si>
  <si>
    <t>Единечен шпорет со стаклен капак</t>
  </si>
  <si>
    <t>Двоен шпорет</t>
  </si>
  <si>
    <t>Систем за сопирање Ал-Ко + Шепа за закачување со стабилизатор</t>
  </si>
  <si>
    <t>Резервно тркало</t>
  </si>
  <si>
    <t>Преден држач за резервно тркало (Off Road стил)</t>
  </si>
  <si>
    <t>Долен држач за резервно тркало</t>
  </si>
  <si>
    <t>Ал-Ко систем за нивелирање</t>
  </si>
  <si>
    <t>Кожна обвивка за резервно тркало</t>
  </si>
  <si>
    <t>Мрежа против инсекти за целата врата (x2)</t>
  </si>
  <si>
    <t>Преносен соларен панел</t>
  </si>
  <si>
    <t>ALKO Амортизери</t>
  </si>
  <si>
    <t>Multimedia player (USB читач, Aux) + звучници</t>
  </si>
  <si>
    <t>USB приклучок со мерач на напон</t>
  </si>
  <si>
    <t>Надворешен туш</t>
  </si>
  <si>
    <t>Заден држач за багаж</t>
  </si>
  <si>
    <t>Надворешна монтажна кујнска маса со корпа</t>
  </si>
  <si>
    <t>Држачи на покрив</t>
  </si>
  <si>
    <t>Клима 220 V (Window type)</t>
  </si>
  <si>
    <t>Хамок за дете</t>
  </si>
  <si>
    <t xml:space="preserve">Caretta Покривка против прашина </t>
  </si>
  <si>
    <t>Caretta тенда на надувување со внатрешна просторија</t>
  </si>
  <si>
    <t>БОЈА (Бела 01 - Крем 02 - Шампајн 03 - Сива 04 - Темно сива 05)</t>
  </si>
  <si>
    <t>Заден метален браник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</si>
</sst>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-2]\ * #,##0.00_);_([$€-2]\ * \(#,##0.00\);_([$€-2]\ * &quot;-&quot;??_);_(@_)"/>
    <numFmt numFmtId="165" formatCode="_([$MKD]\ * #,##0.00_);_([$MKD]\ * \(#,##0.00\);_([$MKD]\ * &quot;-&quot;??_);_(@_)"/>
    <numFmt numFmtId="166" formatCode="#,##0.00\ \€"/>
    <numFmt numFmtId="167" formatCode="#,##0.00\ [$€-1]"/>
  </numFmts>
  <fonts count="20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FF1313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color theme="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1313"/>
      <name val="Arial"/>
      <family val="2"/>
    </font>
    <font>
      <sz val="10"/>
      <color rgb="FF000000"/>
      <name val="Times New Roman"/>
      <charset val="204"/>
    </font>
    <font>
      <b/>
      <sz val="10"/>
      <color rgb="FFC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rgb="FF131313"/>
      </left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/>
      <right/>
      <top style="thin">
        <color rgb="FF131313"/>
      </top>
      <bottom/>
      <diagonal/>
    </border>
    <border>
      <left/>
      <right/>
      <top/>
      <bottom style="thin">
        <color rgb="FF1313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31313"/>
      </left>
      <right/>
      <top style="thin">
        <color indexed="64"/>
      </top>
      <bottom style="thin">
        <color rgb="FF131313"/>
      </bottom>
      <diagonal/>
    </border>
    <border>
      <left/>
      <right/>
      <top style="thin">
        <color indexed="64"/>
      </top>
      <bottom style="thin">
        <color rgb="FF131313"/>
      </bottom>
      <diagonal/>
    </border>
    <border>
      <left/>
      <right style="thin">
        <color indexed="64"/>
      </right>
      <top style="thin">
        <color indexed="64"/>
      </top>
      <bottom style="thin">
        <color rgb="FF1313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/>
      <right/>
      <top style="thin">
        <color rgb="FF0F0F0F"/>
      </top>
      <bottom style="thin">
        <color rgb="FF0F0F0F"/>
      </bottom>
      <diagonal/>
    </border>
    <border>
      <left style="thin">
        <color rgb="FF0F0F0F"/>
      </left>
      <right/>
      <top style="thin">
        <color rgb="FF0F0F0F"/>
      </top>
      <bottom/>
      <diagonal/>
    </border>
    <border>
      <left/>
      <right/>
      <top style="thin">
        <color rgb="FF0F0F0F"/>
      </top>
      <bottom/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/>
      <top/>
      <bottom style="thin">
        <color rgb="FF0F0F0F"/>
      </bottom>
      <diagonal/>
    </border>
    <border>
      <left/>
      <right style="thin">
        <color rgb="FF0F0F0F"/>
      </right>
      <top/>
      <bottom style="thin">
        <color rgb="FF0F0F0F"/>
      </bottom>
      <diagonal/>
    </border>
    <border>
      <left style="thin">
        <color indexed="64"/>
      </left>
      <right/>
      <top style="thin">
        <color rgb="FF13131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131313"/>
      </left>
      <right style="thin">
        <color rgb="FF131313"/>
      </right>
      <top style="thin">
        <color rgb="FF0F0F0F"/>
      </top>
      <bottom/>
      <diagonal/>
    </border>
    <border>
      <left style="thin">
        <color rgb="FF0F0F0F"/>
      </left>
      <right/>
      <top style="thin">
        <color indexed="64"/>
      </top>
      <bottom style="thin">
        <color rgb="FF0F0F0F"/>
      </bottom>
      <diagonal/>
    </border>
    <border>
      <left/>
      <right style="thin">
        <color rgb="FF0F0F0F"/>
      </right>
      <top style="thin">
        <color indexed="64"/>
      </top>
      <bottom style="thin">
        <color rgb="FF0F0F0F"/>
      </bottom>
      <diagonal/>
    </border>
    <border>
      <left style="thin">
        <color rgb="FF0F0F0F"/>
      </left>
      <right/>
      <top style="thin">
        <color rgb="FF0F0F0F"/>
      </top>
      <bottom style="thin">
        <color indexed="64"/>
      </bottom>
      <diagonal/>
    </border>
    <border>
      <left style="thin">
        <color rgb="FF131313"/>
      </left>
      <right/>
      <top style="thin">
        <color rgb="FF131313"/>
      </top>
      <bottom style="thin">
        <color rgb="FF0F0F0F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65">
    <xf numFmtId="0" fontId="0" fillId="0" borderId="0" xfId="0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4" fontId="6" fillId="0" borderId="36" xfId="0" applyNumberFormat="1" applyFont="1" applyFill="1" applyBorder="1" applyAlignment="1">
      <alignment horizontal="left" vertical="center" wrapText="1"/>
    </xf>
    <xf numFmtId="4" fontId="6" fillId="0" borderId="31" xfId="0" applyNumberFormat="1" applyFont="1" applyFill="1" applyBorder="1" applyAlignment="1">
      <alignment horizontal="left" vertical="center" wrapText="1"/>
    </xf>
    <xf numFmtId="4" fontId="6" fillId="0" borderId="32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4" xfId="0" applyNumberFormat="1" applyFont="1" applyFill="1" applyBorder="1" applyAlignment="1">
      <alignment horizontal="center" vertical="center" shrinkToFit="1"/>
    </xf>
    <xf numFmtId="2" fontId="5" fillId="0" borderId="0" xfId="0" applyNumberFormat="1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 textRotation="90"/>
    </xf>
    <xf numFmtId="49" fontId="2" fillId="3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top"/>
    </xf>
    <xf numFmtId="4" fontId="6" fillId="2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shrinkToFit="1"/>
    </xf>
    <xf numFmtId="4" fontId="6" fillId="0" borderId="1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shrinkToFit="1"/>
    </xf>
    <xf numFmtId="4" fontId="6" fillId="0" borderId="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8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top"/>
    </xf>
    <xf numFmtId="2" fontId="10" fillId="4" borderId="14" xfId="0" applyNumberFormat="1" applyFont="1" applyFill="1" applyBorder="1" applyAlignment="1">
      <alignment horizontal="center" vertical="top"/>
    </xf>
    <xf numFmtId="0" fontId="9" fillId="4" borderId="14" xfId="0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165" fontId="11" fillId="4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6" fontId="12" fillId="2" borderId="14" xfId="0" applyNumberFormat="1" applyFont="1" applyFill="1" applyBorder="1" applyAlignment="1">
      <alignment horizontal="right" vertical="center" shrinkToFit="1"/>
    </xf>
    <xf numFmtId="9" fontId="18" fillId="0" borderId="14" xfId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top"/>
    </xf>
    <xf numFmtId="165" fontId="11" fillId="3" borderId="14" xfId="0" applyNumberFormat="1" applyFont="1" applyFill="1" applyBorder="1" applyAlignment="1">
      <alignment horizontal="center" vertical="center"/>
    </xf>
    <xf numFmtId="167" fontId="15" fillId="2" borderId="14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/>
    </xf>
    <xf numFmtId="2" fontId="15" fillId="0" borderId="42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 shrinkToFit="1"/>
    </xf>
    <xf numFmtId="166" fontId="12" fillId="0" borderId="14" xfId="0" applyNumberFormat="1" applyFont="1" applyBorder="1" applyAlignment="1">
      <alignment horizontal="right" vertical="center" shrinkToFit="1"/>
    </xf>
    <xf numFmtId="2" fontId="19" fillId="0" borderId="46" xfId="0" applyNumberFormat="1" applyFont="1" applyFill="1" applyBorder="1" applyAlignment="1">
      <alignment horizontal="left" vertical="center" wrapText="1"/>
    </xf>
    <xf numFmtId="4" fontId="19" fillId="0" borderId="36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left" vertical="center" wrapText="1"/>
    </xf>
    <xf numFmtId="167" fontId="19" fillId="0" borderId="1" xfId="0" applyNumberFormat="1" applyFont="1" applyBorder="1" applyAlignment="1">
      <alignment horizontal="right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right" vertical="center" shrinkToFit="1"/>
    </xf>
    <xf numFmtId="4" fontId="19" fillId="0" borderId="32" xfId="0" applyNumberFormat="1" applyFont="1" applyFill="1" applyBorder="1" applyAlignment="1">
      <alignment horizontal="center" vertical="center" wrapText="1"/>
    </xf>
    <xf numFmtId="167" fontId="19" fillId="0" borderId="4" xfId="0" applyNumberFormat="1" applyFont="1" applyBorder="1" applyAlignment="1">
      <alignment horizontal="right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67" fontId="12" fillId="0" borderId="14" xfId="0" applyNumberFormat="1" applyFont="1" applyBorder="1" applyAlignment="1">
      <alignment horizontal="right" vertical="top"/>
    </xf>
    <xf numFmtId="4" fontId="19" fillId="0" borderId="45" xfId="0" applyNumberFormat="1" applyFont="1" applyFill="1" applyBorder="1" applyAlignment="1">
      <alignment horizontal="left" vertical="center" wrapText="1"/>
    </xf>
    <xf numFmtId="4" fontId="19" fillId="0" borderId="18" xfId="0" applyNumberFormat="1" applyFont="1" applyFill="1" applyBorder="1" applyAlignment="1">
      <alignment horizontal="left" vertical="center" wrapText="1"/>
    </xf>
    <xf numFmtId="167" fontId="12" fillId="0" borderId="18" xfId="0" applyNumberFormat="1" applyFont="1" applyBorder="1" applyAlignment="1">
      <alignment horizontal="right" vertical="top"/>
    </xf>
    <xf numFmtId="0" fontId="14" fillId="0" borderId="25" xfId="0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left" vertical="center" wrapText="1"/>
    </xf>
    <xf numFmtId="4" fontId="6" fillId="0" borderId="33" xfId="0" applyNumberFormat="1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left" vertical="center" wrapText="1"/>
    </xf>
    <xf numFmtId="4" fontId="6" fillId="0" borderId="3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Border="1" applyAlignment="1">
      <alignment horizontal="center" vertical="center" textRotation="90" wrapText="1"/>
    </xf>
    <xf numFmtId="2" fontId="2" fillId="0" borderId="28" xfId="0" applyNumberFormat="1" applyFont="1" applyFill="1" applyBorder="1" applyAlignment="1">
      <alignment horizontal="center" vertical="center" textRotation="90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top"/>
    </xf>
    <xf numFmtId="0" fontId="9" fillId="4" borderId="19" xfId="0" applyFont="1" applyFill="1" applyBorder="1" applyAlignment="1">
      <alignment horizontal="center" vertical="top"/>
    </xf>
    <xf numFmtId="0" fontId="9" fillId="4" borderId="20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2" fillId="3" borderId="39" xfId="0" applyNumberFormat="1" applyFont="1" applyFill="1" applyBorder="1" applyAlignment="1">
      <alignment horizontal="center" vertical="center" shrinkToFit="1"/>
    </xf>
    <xf numFmtId="4" fontId="2" fillId="3" borderId="12" xfId="0" applyNumberFormat="1" applyFont="1" applyFill="1" applyBorder="1" applyAlignment="1">
      <alignment horizontal="center" vertical="center" shrinkToFit="1"/>
    </xf>
    <xf numFmtId="4" fontId="2" fillId="3" borderId="8" xfId="0" applyNumberFormat="1" applyFont="1" applyFill="1" applyBorder="1" applyAlignment="1">
      <alignment horizontal="center" vertical="center" shrinkToFit="1"/>
    </xf>
    <xf numFmtId="2" fontId="1" fillId="0" borderId="9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4" fontId="6" fillId="0" borderId="29" xfId="0" applyNumberFormat="1" applyFont="1" applyFill="1" applyBorder="1" applyAlignment="1">
      <alignment vertical="center" wrapText="1"/>
    </xf>
    <xf numFmtId="4" fontId="6" fillId="0" borderId="30" xfId="0" applyNumberFormat="1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top" wrapText="1"/>
    </xf>
    <xf numFmtId="4" fontId="6" fillId="0" borderId="37" xfId="0" applyNumberFormat="1" applyFont="1" applyFill="1" applyBorder="1" applyAlignment="1">
      <alignment vertical="center" wrapText="1"/>
    </xf>
    <xf numFmtId="4" fontId="6" fillId="0" borderId="38" xfId="0" applyNumberFormat="1" applyFont="1" applyFill="1" applyBorder="1" applyAlignment="1">
      <alignment vertical="center" wrapText="1"/>
    </xf>
    <xf numFmtId="2" fontId="18" fillId="0" borderId="12" xfId="0" applyNumberFormat="1" applyFont="1" applyFill="1" applyBorder="1" applyAlignment="1">
      <alignment horizontal="center" vertical="center" textRotation="90" wrapText="1"/>
    </xf>
    <xf numFmtId="2" fontId="18" fillId="0" borderId="0" xfId="0" applyNumberFormat="1" applyFont="1" applyFill="1" applyBorder="1" applyAlignment="1">
      <alignment horizontal="center" vertical="center" textRotation="90" wrapText="1"/>
    </xf>
    <xf numFmtId="2" fontId="18" fillId="0" borderId="28" xfId="0" applyNumberFormat="1" applyFont="1" applyFill="1" applyBorder="1" applyAlignment="1">
      <alignment horizontal="center" vertical="center" textRotation="90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vertical="center" wrapText="1"/>
    </xf>
    <xf numFmtId="4" fontId="19" fillId="0" borderId="33" xfId="0" applyNumberFormat="1" applyFont="1" applyFill="1" applyBorder="1" applyAlignment="1">
      <alignment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 wrapText="1"/>
    </xf>
    <xf numFmtId="2" fontId="15" fillId="0" borderId="19" xfId="0" applyNumberFormat="1" applyFont="1" applyFill="1" applyBorder="1" applyAlignment="1">
      <alignment horizontal="center" vertical="center" wrapText="1"/>
    </xf>
    <xf numFmtId="4" fontId="19" fillId="0" borderId="43" xfId="0" applyNumberFormat="1" applyFont="1" applyFill="1" applyBorder="1" applyAlignment="1">
      <alignment horizontal="center" vertical="center" wrapText="1"/>
    </xf>
    <xf numFmtId="4" fontId="19" fillId="0" borderId="44" xfId="0" applyNumberFormat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 wrapText="1"/>
    </xf>
    <xf numFmtId="2" fontId="15" fillId="0" borderId="27" xfId="0" applyNumberFormat="1" applyFont="1" applyFill="1" applyBorder="1" applyAlignment="1">
      <alignment horizontal="center" vertical="center" wrapText="1"/>
    </xf>
    <xf numFmtId="2" fontId="15" fillId="0" borderId="22" xfId="0" applyNumberFormat="1" applyFont="1" applyFill="1" applyBorder="1" applyAlignment="1">
      <alignment horizontal="center" vertical="center" wrapText="1"/>
    </xf>
    <xf numFmtId="2" fontId="15" fillId="0" borderId="4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2" fontId="15" fillId="0" borderId="41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top"/>
    </xf>
    <xf numFmtId="0" fontId="14" fillId="3" borderId="19" xfId="0" applyFont="1" applyFill="1" applyBorder="1" applyAlignment="1">
      <alignment horizontal="center" vertical="top"/>
    </xf>
    <xf numFmtId="0" fontId="14" fillId="3" borderId="20" xfId="0" applyFont="1" applyFill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</xdr:colOff>
      <xdr:row>4</xdr:row>
      <xdr:rowOff>137161</xdr:rowOff>
    </xdr:from>
    <xdr:to>
      <xdr:col>8</xdr:col>
      <xdr:colOff>906780</xdr:colOff>
      <xdr:row>12</xdr:row>
      <xdr:rowOff>139065</xdr:rowOff>
    </xdr:to>
    <xdr:pic>
      <xdr:nvPicPr>
        <xdr:cNvPr id="3" name="Picture 2" descr="https://carettacaravan.eu/wp-content/uploads/1500-3-1030x773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7120" y="883921"/>
          <a:ext cx="2125980" cy="1525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251011</xdr:colOff>
      <xdr:row>1</xdr:row>
      <xdr:rowOff>18553</xdr:rowOff>
    </xdr:from>
    <xdr:to>
      <xdr:col>9</xdr:col>
      <xdr:colOff>584200</xdr:colOff>
      <xdr:row>11</xdr:row>
      <xdr:rowOff>189458</xdr:rowOff>
    </xdr:to>
    <xdr:pic>
      <xdr:nvPicPr>
        <xdr:cNvPr id="2" name="Picture 1" descr="https://carettacaravan.eu/wp-content/uploads/1500-11-1030x454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7576" y="161988"/>
          <a:ext cx="4582459" cy="2259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7"/>
  <sheetViews>
    <sheetView zoomScaleNormal="100" workbookViewId="0">
      <selection activeCell="L10" sqref="L10"/>
    </sheetView>
  </sheetViews>
  <sheetFormatPr defaultColWidth="8.88671875" defaultRowHeight="12" x14ac:dyDescent="0.25"/>
  <cols>
    <col min="1" max="2" width="8.88671875" style="6"/>
    <col min="3" max="3" width="6.33203125" style="6" customWidth="1"/>
    <col min="4" max="4" width="8.88671875" style="6"/>
    <col min="5" max="5" width="51.6640625" style="6" customWidth="1"/>
    <col min="6" max="6" width="6.109375" style="3" customWidth="1"/>
    <col min="7" max="7" width="17.44140625" style="6" customWidth="1"/>
    <col min="8" max="8" width="18" style="18" customWidth="1"/>
    <col min="9" max="9" width="15.21875" style="6" customWidth="1"/>
    <col min="10" max="10" width="16.21875" style="6" customWidth="1"/>
    <col min="11" max="16384" width="8.88671875" style="6"/>
  </cols>
  <sheetData>
    <row r="1" spans="1:13" ht="11.4" x14ac:dyDescent="0.25">
      <c r="E1" s="119"/>
      <c r="F1" s="119"/>
      <c r="G1" s="119"/>
      <c r="H1" s="119"/>
      <c r="I1" s="119"/>
      <c r="J1" s="119"/>
    </row>
    <row r="2" spans="1:13" ht="11.4" customHeight="1" x14ac:dyDescent="0.25">
      <c r="A2" s="120" t="s">
        <v>40</v>
      </c>
      <c r="B2" s="120" t="s">
        <v>11</v>
      </c>
      <c r="C2" s="122" t="s">
        <v>42</v>
      </c>
      <c r="D2" s="123"/>
      <c r="E2" s="124"/>
      <c r="F2" s="122" t="s">
        <v>35</v>
      </c>
      <c r="G2" s="128" t="s">
        <v>85</v>
      </c>
      <c r="H2" s="128"/>
      <c r="I2" s="128"/>
      <c r="J2" s="128"/>
    </row>
    <row r="3" spans="1:13" ht="21" customHeight="1" x14ac:dyDescent="0.25">
      <c r="A3" s="121"/>
      <c r="B3" s="121"/>
      <c r="C3" s="125"/>
      <c r="D3" s="126"/>
      <c r="E3" s="127"/>
      <c r="F3" s="125"/>
      <c r="G3" s="128"/>
      <c r="H3" s="128"/>
      <c r="I3" s="128"/>
      <c r="J3" s="128"/>
    </row>
    <row r="4" spans="1:13" ht="15" customHeight="1" x14ac:dyDescent="0.25">
      <c r="A4" s="129" t="s">
        <v>84</v>
      </c>
      <c r="B4" s="129"/>
      <c r="C4" s="129"/>
      <c r="D4" s="129"/>
      <c r="E4" s="129"/>
      <c r="F4" s="4">
        <v>1</v>
      </c>
      <c r="G4" s="110">
        <v>10430</v>
      </c>
      <c r="H4" s="111"/>
      <c r="I4" s="111"/>
      <c r="J4" s="112"/>
    </row>
    <row r="5" spans="1:13" ht="15" customHeight="1" x14ac:dyDescent="0.25">
      <c r="A5" s="130" t="s">
        <v>0</v>
      </c>
      <c r="B5" s="131"/>
      <c r="C5" s="107" t="s">
        <v>56</v>
      </c>
      <c r="D5" s="109"/>
      <c r="E5" s="109"/>
      <c r="F5" s="4">
        <v>1</v>
      </c>
      <c r="G5" s="113"/>
      <c r="H5" s="114"/>
      <c r="I5" s="114"/>
      <c r="J5" s="115"/>
    </row>
    <row r="6" spans="1:13" ht="15" customHeight="1" x14ac:dyDescent="0.25">
      <c r="A6" s="107" t="s">
        <v>36</v>
      </c>
      <c r="B6" s="108"/>
      <c r="C6" s="107" t="s">
        <v>1</v>
      </c>
      <c r="D6" s="109"/>
      <c r="E6" s="109"/>
      <c r="F6" s="4">
        <v>1</v>
      </c>
      <c r="G6" s="113"/>
      <c r="H6" s="114"/>
      <c r="I6" s="114"/>
      <c r="J6" s="115"/>
    </row>
    <row r="7" spans="1:13" ht="15" customHeight="1" x14ac:dyDescent="0.25">
      <c r="A7" s="107" t="s">
        <v>5</v>
      </c>
      <c r="B7" s="108"/>
      <c r="C7" s="107" t="s">
        <v>57</v>
      </c>
      <c r="D7" s="109"/>
      <c r="E7" s="109"/>
      <c r="F7" s="4">
        <v>1</v>
      </c>
      <c r="G7" s="113"/>
      <c r="H7" s="114"/>
      <c r="I7" s="114"/>
      <c r="J7" s="115"/>
    </row>
    <row r="8" spans="1:13" ht="15" customHeight="1" x14ac:dyDescent="0.25">
      <c r="A8" s="107" t="s">
        <v>43</v>
      </c>
      <c r="B8" s="108"/>
      <c r="C8" s="107" t="s">
        <v>58</v>
      </c>
      <c r="D8" s="109"/>
      <c r="E8" s="109"/>
      <c r="F8" s="4">
        <v>2</v>
      </c>
      <c r="G8" s="113"/>
      <c r="H8" s="114"/>
      <c r="I8" s="114"/>
      <c r="J8" s="115"/>
    </row>
    <row r="9" spans="1:13" ht="15" customHeight="1" x14ac:dyDescent="0.25">
      <c r="A9" s="107" t="s">
        <v>2</v>
      </c>
      <c r="B9" s="108"/>
      <c r="C9" s="107" t="s">
        <v>59</v>
      </c>
      <c r="D9" s="109"/>
      <c r="E9" s="109"/>
      <c r="F9" s="4">
        <v>1</v>
      </c>
      <c r="G9" s="113"/>
      <c r="H9" s="114"/>
      <c r="I9" s="114"/>
      <c r="J9" s="115"/>
      <c r="M9"/>
    </row>
    <row r="10" spans="1:13" ht="15" customHeight="1" x14ac:dyDescent="0.25">
      <c r="A10" s="107" t="s">
        <v>6</v>
      </c>
      <c r="B10" s="108"/>
      <c r="C10" s="107" t="s">
        <v>7</v>
      </c>
      <c r="D10" s="109"/>
      <c r="E10" s="109"/>
      <c r="F10" s="4">
        <v>3</v>
      </c>
      <c r="G10" s="113"/>
      <c r="H10" s="114"/>
      <c r="I10" s="114"/>
      <c r="J10" s="115"/>
    </row>
    <row r="11" spans="1:13" ht="15" customHeight="1" x14ac:dyDescent="0.25">
      <c r="A11" s="107" t="s">
        <v>44</v>
      </c>
      <c r="B11" s="108"/>
      <c r="C11" s="107" t="s">
        <v>60</v>
      </c>
      <c r="D11" s="109"/>
      <c r="E11" s="109"/>
      <c r="F11" s="4">
        <v>2</v>
      </c>
      <c r="G11" s="113"/>
      <c r="H11" s="114"/>
      <c r="I11" s="114"/>
      <c r="J11" s="115"/>
    </row>
    <row r="12" spans="1:13" ht="15" customHeight="1" x14ac:dyDescent="0.25">
      <c r="A12" s="107" t="s">
        <v>9</v>
      </c>
      <c r="B12" s="108"/>
      <c r="C12" s="107" t="s">
        <v>77</v>
      </c>
      <c r="D12" s="109"/>
      <c r="E12" s="109"/>
      <c r="F12" s="4">
        <v>3</v>
      </c>
      <c r="G12" s="113"/>
      <c r="H12" s="114"/>
      <c r="I12" s="114"/>
      <c r="J12" s="115"/>
    </row>
    <row r="13" spans="1:13" ht="15" customHeight="1" x14ac:dyDescent="0.25">
      <c r="A13" s="107" t="s">
        <v>8</v>
      </c>
      <c r="B13" s="108"/>
      <c r="C13" s="107" t="s">
        <v>61</v>
      </c>
      <c r="D13" s="109"/>
      <c r="E13" s="109"/>
      <c r="F13" s="4">
        <v>1</v>
      </c>
      <c r="G13" s="116"/>
      <c r="H13" s="117"/>
      <c r="I13" s="117"/>
      <c r="J13" s="118"/>
    </row>
    <row r="14" spans="1:13" ht="12" customHeight="1" x14ac:dyDescent="0.25">
      <c r="A14" s="88" t="s">
        <v>10</v>
      </c>
      <c r="B14" s="88" t="s">
        <v>11</v>
      </c>
      <c r="C14" s="90" t="s">
        <v>12</v>
      </c>
      <c r="D14" s="91"/>
      <c r="E14" s="92"/>
      <c r="F14" s="106"/>
      <c r="G14" s="99" t="s">
        <v>86</v>
      </c>
      <c r="H14" s="100" t="s">
        <v>87</v>
      </c>
      <c r="I14" s="102" t="s">
        <v>88</v>
      </c>
      <c r="J14" s="102"/>
    </row>
    <row r="15" spans="1:13" ht="12.75" customHeight="1" x14ac:dyDescent="0.25">
      <c r="A15" s="89"/>
      <c r="B15" s="89"/>
      <c r="C15" s="93"/>
      <c r="D15" s="94"/>
      <c r="E15" s="95"/>
      <c r="F15" s="106"/>
      <c r="G15" s="95"/>
      <c r="H15" s="101"/>
      <c r="I15" s="89"/>
      <c r="J15" s="89"/>
    </row>
    <row r="16" spans="1:13" ht="12.75" customHeight="1" x14ac:dyDescent="0.25">
      <c r="A16" s="7">
        <v>0</v>
      </c>
      <c r="B16" s="8" t="s">
        <v>54</v>
      </c>
      <c r="C16" s="103" t="s">
        <v>55</v>
      </c>
      <c r="D16" s="104"/>
      <c r="E16" s="105"/>
      <c r="F16" s="1">
        <v>1</v>
      </c>
      <c r="G16" s="24">
        <v>10430</v>
      </c>
      <c r="H16" s="14">
        <f>G16*F16</f>
        <v>10430</v>
      </c>
      <c r="I16" s="24">
        <f t="shared" ref="I16" si="0">H16*J16*1/100</f>
        <v>8344</v>
      </c>
      <c r="J16" s="25">
        <v>80</v>
      </c>
    </row>
    <row r="17" spans="1:10" ht="12.75" customHeight="1" x14ac:dyDescent="0.25">
      <c r="A17" s="7">
        <f>A16+1</f>
        <v>1</v>
      </c>
      <c r="B17" s="9" t="s">
        <v>39</v>
      </c>
      <c r="C17" s="79" t="s">
        <v>41</v>
      </c>
      <c r="D17" s="82" t="s">
        <v>38</v>
      </c>
      <c r="E17" s="83"/>
      <c r="F17" s="21" t="s">
        <v>83</v>
      </c>
      <c r="G17" s="96" t="s">
        <v>91</v>
      </c>
      <c r="H17" s="97"/>
      <c r="I17" s="97"/>
      <c r="J17" s="98"/>
    </row>
    <row r="18" spans="1:10" ht="12.75" customHeight="1" x14ac:dyDescent="0.25">
      <c r="A18" s="7">
        <f t="shared" ref="A18:A44" si="1">A17+1</f>
        <v>2</v>
      </c>
      <c r="B18" s="10" t="s">
        <v>45</v>
      </c>
      <c r="C18" s="80"/>
      <c r="D18" s="72" t="s">
        <v>62</v>
      </c>
      <c r="E18" s="73"/>
      <c r="F18" s="1"/>
      <c r="G18" s="26">
        <v>780</v>
      </c>
      <c r="H18" s="15">
        <f>G18*F18</f>
        <v>0</v>
      </c>
      <c r="I18" s="27">
        <f t="shared" ref="I18:I37" si="2">H18*J18*1/100</f>
        <v>0</v>
      </c>
      <c r="J18" s="28">
        <v>80</v>
      </c>
    </row>
    <row r="19" spans="1:10" ht="12.75" customHeight="1" x14ac:dyDescent="0.25">
      <c r="A19" s="7">
        <f t="shared" si="1"/>
        <v>3</v>
      </c>
      <c r="B19" s="11" t="s">
        <v>4</v>
      </c>
      <c r="C19" s="80"/>
      <c r="D19" s="72" t="s">
        <v>63</v>
      </c>
      <c r="E19" s="73"/>
      <c r="F19" s="1">
        <v>1</v>
      </c>
      <c r="G19" s="29">
        <v>500</v>
      </c>
      <c r="H19" s="15">
        <f t="shared" ref="H19:H44" si="3">G19*F19</f>
        <v>500</v>
      </c>
      <c r="I19" s="27">
        <f t="shared" si="2"/>
        <v>400</v>
      </c>
      <c r="J19" s="28">
        <v>80</v>
      </c>
    </row>
    <row r="20" spans="1:10" ht="12.75" customHeight="1" x14ac:dyDescent="0.25">
      <c r="A20" s="7">
        <f t="shared" si="1"/>
        <v>4</v>
      </c>
      <c r="B20" s="11" t="s">
        <v>46</v>
      </c>
      <c r="C20" s="80"/>
      <c r="D20" s="72" t="s">
        <v>21</v>
      </c>
      <c r="E20" s="73"/>
      <c r="F20" s="1">
        <v>1</v>
      </c>
      <c r="G20" s="29">
        <v>375</v>
      </c>
      <c r="H20" s="15">
        <f t="shared" si="3"/>
        <v>375</v>
      </c>
      <c r="I20" s="27">
        <f t="shared" si="2"/>
        <v>300</v>
      </c>
      <c r="J20" s="28">
        <v>80</v>
      </c>
    </row>
    <row r="21" spans="1:10" ht="12.75" customHeight="1" x14ac:dyDescent="0.25">
      <c r="A21" s="7">
        <f t="shared" si="1"/>
        <v>5</v>
      </c>
      <c r="B21" s="11" t="s">
        <v>47</v>
      </c>
      <c r="C21" s="80"/>
      <c r="D21" s="72" t="s">
        <v>13</v>
      </c>
      <c r="E21" s="73"/>
      <c r="F21" s="1"/>
      <c r="G21" s="26">
        <v>1180</v>
      </c>
      <c r="H21" s="15">
        <f t="shared" si="3"/>
        <v>0</v>
      </c>
      <c r="I21" s="30">
        <f t="shared" si="2"/>
        <v>0</v>
      </c>
      <c r="J21" s="28">
        <v>80</v>
      </c>
    </row>
    <row r="22" spans="1:10" ht="12.75" customHeight="1" x14ac:dyDescent="0.25">
      <c r="A22" s="7">
        <f t="shared" si="1"/>
        <v>6</v>
      </c>
      <c r="B22" s="11" t="s">
        <v>14</v>
      </c>
      <c r="C22" s="80"/>
      <c r="D22" s="72" t="s">
        <v>15</v>
      </c>
      <c r="E22" s="73"/>
      <c r="F22" s="1"/>
      <c r="G22" s="26">
        <v>600</v>
      </c>
      <c r="H22" s="16">
        <f t="shared" si="3"/>
        <v>0</v>
      </c>
      <c r="I22" s="31">
        <f t="shared" si="2"/>
        <v>0</v>
      </c>
      <c r="J22" s="28">
        <v>80</v>
      </c>
    </row>
    <row r="23" spans="1:10" ht="12.75" customHeight="1" x14ac:dyDescent="0.25">
      <c r="A23" s="7">
        <f t="shared" si="1"/>
        <v>7</v>
      </c>
      <c r="B23" s="11" t="s">
        <v>26</v>
      </c>
      <c r="C23" s="80"/>
      <c r="D23" s="72" t="s">
        <v>64</v>
      </c>
      <c r="E23" s="73"/>
      <c r="F23" s="1"/>
      <c r="G23" s="26">
        <v>829</v>
      </c>
      <c r="H23" s="16">
        <f t="shared" si="3"/>
        <v>0</v>
      </c>
      <c r="I23" s="29">
        <f t="shared" si="2"/>
        <v>0</v>
      </c>
      <c r="J23" s="28">
        <v>80</v>
      </c>
    </row>
    <row r="24" spans="1:10" ht="12.75" customHeight="1" x14ac:dyDescent="0.25">
      <c r="A24" s="7">
        <f t="shared" si="1"/>
        <v>8</v>
      </c>
      <c r="B24" s="11" t="s">
        <v>16</v>
      </c>
      <c r="C24" s="80"/>
      <c r="D24" s="72" t="s">
        <v>17</v>
      </c>
      <c r="E24" s="73"/>
      <c r="F24" s="1"/>
      <c r="G24" s="26">
        <v>687</v>
      </c>
      <c r="H24" s="16">
        <f t="shared" si="3"/>
        <v>0</v>
      </c>
      <c r="I24" s="26">
        <f t="shared" si="2"/>
        <v>0</v>
      </c>
      <c r="J24" s="28">
        <v>80</v>
      </c>
    </row>
    <row r="25" spans="1:10" ht="12.75" customHeight="1" x14ac:dyDescent="0.25">
      <c r="A25" s="7">
        <f t="shared" si="1"/>
        <v>9</v>
      </c>
      <c r="B25" s="11" t="s">
        <v>48</v>
      </c>
      <c r="C25" s="80"/>
      <c r="D25" s="72" t="s">
        <v>82</v>
      </c>
      <c r="E25" s="73"/>
      <c r="F25" s="1"/>
      <c r="G25" s="26">
        <v>360</v>
      </c>
      <c r="H25" s="16">
        <f t="shared" si="3"/>
        <v>0</v>
      </c>
      <c r="I25" s="26">
        <f t="shared" si="2"/>
        <v>0</v>
      </c>
      <c r="J25" s="28">
        <v>80</v>
      </c>
    </row>
    <row r="26" spans="1:10" ht="12.75" customHeight="1" x14ac:dyDescent="0.25">
      <c r="A26" s="7">
        <f t="shared" si="1"/>
        <v>10</v>
      </c>
      <c r="B26" s="11" t="s">
        <v>78</v>
      </c>
      <c r="C26" s="80"/>
      <c r="D26" s="72" t="s">
        <v>81</v>
      </c>
      <c r="E26" s="73"/>
      <c r="F26" s="1"/>
      <c r="G26" s="26">
        <v>1180</v>
      </c>
      <c r="H26" s="16">
        <f t="shared" si="3"/>
        <v>0</v>
      </c>
      <c r="I26" s="26">
        <f t="shared" si="2"/>
        <v>0</v>
      </c>
      <c r="J26" s="28">
        <v>80</v>
      </c>
    </row>
    <row r="27" spans="1:10" ht="12.75" customHeight="1" x14ac:dyDescent="0.25">
      <c r="A27" s="7">
        <f t="shared" si="1"/>
        <v>11</v>
      </c>
      <c r="B27" s="11" t="s">
        <v>79</v>
      </c>
      <c r="C27" s="80"/>
      <c r="D27" s="72" t="s">
        <v>80</v>
      </c>
      <c r="E27" s="73"/>
      <c r="F27" s="1"/>
      <c r="G27" s="26">
        <v>372</v>
      </c>
      <c r="H27" s="16">
        <f t="shared" si="3"/>
        <v>0</v>
      </c>
      <c r="I27" s="26">
        <f t="shared" si="2"/>
        <v>0</v>
      </c>
      <c r="J27" s="28">
        <v>80</v>
      </c>
    </row>
    <row r="28" spans="1:10" ht="12.75" customHeight="1" x14ac:dyDescent="0.25">
      <c r="A28" s="7">
        <f t="shared" si="1"/>
        <v>12</v>
      </c>
      <c r="B28" s="11" t="s">
        <v>18</v>
      </c>
      <c r="C28" s="80"/>
      <c r="D28" s="72" t="s">
        <v>65</v>
      </c>
      <c r="E28" s="73"/>
      <c r="F28" s="1"/>
      <c r="G28" s="29">
        <v>270</v>
      </c>
      <c r="H28" s="16">
        <f t="shared" si="3"/>
        <v>0</v>
      </c>
      <c r="I28" s="29">
        <f t="shared" si="2"/>
        <v>0</v>
      </c>
      <c r="J28" s="28">
        <v>80</v>
      </c>
    </row>
    <row r="29" spans="1:10" ht="12.75" customHeight="1" x14ac:dyDescent="0.25">
      <c r="A29" s="7">
        <f t="shared" si="1"/>
        <v>13</v>
      </c>
      <c r="B29" s="11" t="s">
        <v>19</v>
      </c>
      <c r="C29" s="80"/>
      <c r="D29" s="72" t="s">
        <v>20</v>
      </c>
      <c r="E29" s="73"/>
      <c r="F29" s="1"/>
      <c r="G29" s="26">
        <v>299</v>
      </c>
      <c r="H29" s="16">
        <f t="shared" si="3"/>
        <v>0</v>
      </c>
      <c r="I29" s="26">
        <f t="shared" si="2"/>
        <v>0</v>
      </c>
      <c r="J29" s="28">
        <v>80</v>
      </c>
    </row>
    <row r="30" spans="1:10" ht="12.75" customHeight="1" x14ac:dyDescent="0.25">
      <c r="A30" s="7">
        <f t="shared" si="1"/>
        <v>14</v>
      </c>
      <c r="B30" s="11" t="s">
        <v>49</v>
      </c>
      <c r="C30" s="80"/>
      <c r="D30" s="72" t="s">
        <v>66</v>
      </c>
      <c r="E30" s="73"/>
      <c r="F30" s="1"/>
      <c r="G30" s="26">
        <v>260</v>
      </c>
      <c r="H30" s="16">
        <f t="shared" si="3"/>
        <v>0</v>
      </c>
      <c r="I30" s="26">
        <f t="shared" si="2"/>
        <v>0</v>
      </c>
      <c r="J30" s="28">
        <v>80</v>
      </c>
    </row>
    <row r="31" spans="1:10" ht="12.75" customHeight="1" x14ac:dyDescent="0.25">
      <c r="A31" s="7">
        <f t="shared" si="1"/>
        <v>15</v>
      </c>
      <c r="B31" s="11" t="s">
        <v>22</v>
      </c>
      <c r="C31" s="80"/>
      <c r="D31" s="72" t="s">
        <v>67</v>
      </c>
      <c r="E31" s="73"/>
      <c r="F31" s="1"/>
      <c r="G31" s="26">
        <v>345</v>
      </c>
      <c r="H31" s="16">
        <f t="shared" si="3"/>
        <v>0</v>
      </c>
      <c r="I31" s="29">
        <f t="shared" si="2"/>
        <v>0</v>
      </c>
      <c r="J31" s="28">
        <v>80</v>
      </c>
    </row>
    <row r="32" spans="1:10" ht="12.75" customHeight="1" x14ac:dyDescent="0.25">
      <c r="A32" s="7">
        <f t="shared" si="1"/>
        <v>16</v>
      </c>
      <c r="B32" s="11" t="s">
        <v>37</v>
      </c>
      <c r="C32" s="80"/>
      <c r="D32" s="72" t="s">
        <v>68</v>
      </c>
      <c r="E32" s="73"/>
      <c r="F32" s="1"/>
      <c r="G32" s="26">
        <v>180</v>
      </c>
      <c r="H32" s="16">
        <f t="shared" si="3"/>
        <v>0</v>
      </c>
      <c r="I32" s="26">
        <f t="shared" si="2"/>
        <v>0</v>
      </c>
      <c r="J32" s="28">
        <v>80</v>
      </c>
    </row>
    <row r="33" spans="1:10" ht="12.75" customHeight="1" x14ac:dyDescent="0.25">
      <c r="A33" s="7">
        <f t="shared" si="1"/>
        <v>17</v>
      </c>
      <c r="B33" s="11" t="s">
        <v>50</v>
      </c>
      <c r="C33" s="80"/>
      <c r="D33" s="72" t="s">
        <v>69</v>
      </c>
      <c r="E33" s="73"/>
      <c r="F33" s="1">
        <v>1</v>
      </c>
      <c r="G33" s="26">
        <v>360</v>
      </c>
      <c r="H33" s="16">
        <f t="shared" si="3"/>
        <v>360</v>
      </c>
      <c r="I33" s="26">
        <f t="shared" si="2"/>
        <v>288</v>
      </c>
      <c r="J33" s="28">
        <v>80</v>
      </c>
    </row>
    <row r="34" spans="1:10" ht="12.75" customHeight="1" x14ac:dyDescent="0.25">
      <c r="A34" s="7">
        <f t="shared" si="1"/>
        <v>18</v>
      </c>
      <c r="B34" s="11" t="s">
        <v>51</v>
      </c>
      <c r="C34" s="80"/>
      <c r="D34" s="72" t="s">
        <v>70</v>
      </c>
      <c r="E34" s="73"/>
      <c r="F34" s="1"/>
      <c r="G34" s="26">
        <v>145</v>
      </c>
      <c r="H34" s="16">
        <f t="shared" si="3"/>
        <v>0</v>
      </c>
      <c r="I34" s="26">
        <f t="shared" si="2"/>
        <v>0</v>
      </c>
      <c r="J34" s="28">
        <v>80</v>
      </c>
    </row>
    <row r="35" spans="1:10" ht="12.75" customHeight="1" x14ac:dyDescent="0.25">
      <c r="A35" s="7">
        <f t="shared" si="1"/>
        <v>19</v>
      </c>
      <c r="B35" s="11" t="s">
        <v>3</v>
      </c>
      <c r="C35" s="80"/>
      <c r="D35" s="72" t="s">
        <v>25</v>
      </c>
      <c r="E35" s="73"/>
      <c r="F35" s="1"/>
      <c r="G35" s="26">
        <v>286</v>
      </c>
      <c r="H35" s="16">
        <f t="shared" si="3"/>
        <v>0</v>
      </c>
      <c r="I35" s="26">
        <f t="shared" si="2"/>
        <v>0</v>
      </c>
      <c r="J35" s="28">
        <v>80</v>
      </c>
    </row>
    <row r="36" spans="1:10" ht="12.75" customHeight="1" x14ac:dyDescent="0.25">
      <c r="A36" s="7">
        <f t="shared" si="1"/>
        <v>20</v>
      </c>
      <c r="B36" s="11" t="s">
        <v>23</v>
      </c>
      <c r="C36" s="80"/>
      <c r="D36" s="72" t="s">
        <v>24</v>
      </c>
      <c r="E36" s="73"/>
      <c r="F36" s="1"/>
      <c r="G36" s="26">
        <v>330</v>
      </c>
      <c r="H36" s="16">
        <f t="shared" si="3"/>
        <v>0</v>
      </c>
      <c r="I36" s="26">
        <f t="shared" si="2"/>
        <v>0</v>
      </c>
      <c r="J36" s="28">
        <v>80</v>
      </c>
    </row>
    <row r="37" spans="1:10" ht="12.75" customHeight="1" x14ac:dyDescent="0.25">
      <c r="A37" s="7">
        <f t="shared" si="1"/>
        <v>21</v>
      </c>
      <c r="B37" s="11" t="s">
        <v>27</v>
      </c>
      <c r="C37" s="80"/>
      <c r="D37" s="72" t="s">
        <v>71</v>
      </c>
      <c r="E37" s="73"/>
      <c r="F37" s="1"/>
      <c r="G37" s="26">
        <v>195</v>
      </c>
      <c r="H37" s="16">
        <f t="shared" si="3"/>
        <v>0</v>
      </c>
      <c r="I37" s="26">
        <f t="shared" si="2"/>
        <v>0</v>
      </c>
      <c r="J37" s="28">
        <v>80</v>
      </c>
    </row>
    <row r="38" spans="1:10" ht="12.75" customHeight="1" x14ac:dyDescent="0.25">
      <c r="A38" s="7">
        <f t="shared" si="1"/>
        <v>22</v>
      </c>
      <c r="B38" s="11" t="s">
        <v>52</v>
      </c>
      <c r="C38" s="80"/>
      <c r="D38" s="72" t="s">
        <v>72</v>
      </c>
      <c r="E38" s="73"/>
      <c r="F38" s="1"/>
      <c r="G38" s="26">
        <v>172</v>
      </c>
      <c r="H38" s="16">
        <f t="shared" si="3"/>
        <v>0</v>
      </c>
      <c r="I38" s="26">
        <f>H38*J38*1/100</f>
        <v>0</v>
      </c>
      <c r="J38" s="28">
        <v>80</v>
      </c>
    </row>
    <row r="39" spans="1:10" ht="12.75" customHeight="1" x14ac:dyDescent="0.25">
      <c r="A39" s="7">
        <f t="shared" si="1"/>
        <v>23</v>
      </c>
      <c r="B39" s="11" t="s">
        <v>29</v>
      </c>
      <c r="C39" s="80"/>
      <c r="D39" s="72" t="s">
        <v>73</v>
      </c>
      <c r="E39" s="73"/>
      <c r="F39" s="1"/>
      <c r="G39" s="26">
        <v>220</v>
      </c>
      <c r="H39" s="16">
        <f t="shared" si="3"/>
        <v>0</v>
      </c>
      <c r="I39" s="26">
        <f t="shared" ref="I39:I44" si="4">H39*J39*1/100</f>
        <v>0</v>
      </c>
      <c r="J39" s="28">
        <v>80</v>
      </c>
    </row>
    <row r="40" spans="1:10" ht="12.75" customHeight="1" x14ac:dyDescent="0.25">
      <c r="A40" s="7">
        <f t="shared" si="1"/>
        <v>24</v>
      </c>
      <c r="B40" s="11" t="s">
        <v>28</v>
      </c>
      <c r="C40" s="80"/>
      <c r="D40" s="72" t="s">
        <v>74</v>
      </c>
      <c r="E40" s="73"/>
      <c r="F40" s="1"/>
      <c r="G40" s="26">
        <v>195</v>
      </c>
      <c r="H40" s="16">
        <f t="shared" si="3"/>
        <v>0</v>
      </c>
      <c r="I40" s="26">
        <f t="shared" si="4"/>
        <v>0</v>
      </c>
      <c r="J40" s="28">
        <v>80</v>
      </c>
    </row>
    <row r="41" spans="1:10" ht="12.75" customHeight="1" x14ac:dyDescent="0.25">
      <c r="A41" s="7">
        <f t="shared" si="1"/>
        <v>25</v>
      </c>
      <c r="B41" s="12" t="s">
        <v>30</v>
      </c>
      <c r="C41" s="80"/>
      <c r="D41" s="72" t="s">
        <v>75</v>
      </c>
      <c r="E41" s="73"/>
      <c r="F41" s="5">
        <v>1</v>
      </c>
      <c r="G41" s="32">
        <v>58</v>
      </c>
      <c r="H41" s="17">
        <f t="shared" si="3"/>
        <v>58</v>
      </c>
      <c r="I41" s="26">
        <f t="shared" si="4"/>
        <v>46.4</v>
      </c>
      <c r="J41" s="28">
        <v>80</v>
      </c>
    </row>
    <row r="42" spans="1:10" ht="12.75" customHeight="1" x14ac:dyDescent="0.25">
      <c r="A42" s="7">
        <f t="shared" si="1"/>
        <v>26</v>
      </c>
      <c r="B42" s="13" t="s">
        <v>53</v>
      </c>
      <c r="C42" s="80"/>
      <c r="D42" s="72" t="s">
        <v>76</v>
      </c>
      <c r="E42" s="73"/>
      <c r="F42" s="2"/>
      <c r="G42" s="33">
        <v>250</v>
      </c>
      <c r="H42" s="17">
        <f t="shared" si="3"/>
        <v>0</v>
      </c>
      <c r="I42" s="26">
        <f t="shared" si="4"/>
        <v>0</v>
      </c>
      <c r="J42" s="28">
        <v>80</v>
      </c>
    </row>
    <row r="43" spans="1:10" ht="12.75" customHeight="1" x14ac:dyDescent="0.25">
      <c r="A43" s="7">
        <f t="shared" si="1"/>
        <v>27</v>
      </c>
      <c r="B43" s="13" t="s">
        <v>31</v>
      </c>
      <c r="C43" s="80"/>
      <c r="D43" s="77" t="s">
        <v>32</v>
      </c>
      <c r="E43" s="78"/>
      <c r="F43" s="2"/>
      <c r="G43" s="33">
        <v>1070</v>
      </c>
      <c r="H43" s="17">
        <f t="shared" si="3"/>
        <v>0</v>
      </c>
      <c r="I43" s="26">
        <f t="shared" si="4"/>
        <v>0</v>
      </c>
      <c r="J43" s="28">
        <v>80</v>
      </c>
    </row>
    <row r="44" spans="1:10" ht="12.75" customHeight="1" x14ac:dyDescent="0.25">
      <c r="A44" s="7">
        <f t="shared" si="1"/>
        <v>28</v>
      </c>
      <c r="B44" s="13" t="s">
        <v>33</v>
      </c>
      <c r="C44" s="81"/>
      <c r="D44" s="84" t="s">
        <v>34</v>
      </c>
      <c r="E44" s="84"/>
      <c r="F44" s="2"/>
      <c r="G44" s="34">
        <v>1090</v>
      </c>
      <c r="H44" s="17">
        <f t="shared" si="3"/>
        <v>0</v>
      </c>
      <c r="I44" s="26">
        <f t="shared" si="4"/>
        <v>0</v>
      </c>
      <c r="J44" s="28">
        <v>80</v>
      </c>
    </row>
    <row r="45" spans="1:10" x14ac:dyDescent="0.25">
      <c r="A45" s="19"/>
      <c r="B45" s="19"/>
      <c r="C45" s="20"/>
      <c r="D45" s="19"/>
      <c r="E45" s="19"/>
      <c r="F45" s="2"/>
      <c r="G45" s="35"/>
      <c r="H45" s="36">
        <f>SUM(H18:H44)</f>
        <v>1293</v>
      </c>
      <c r="I45" s="36">
        <f>SUM(I18:I44)</f>
        <v>1034.4000000000001</v>
      </c>
      <c r="J45" s="35"/>
    </row>
    <row r="46" spans="1:10" s="23" customFormat="1" ht="13.8" x14ac:dyDescent="0.25">
      <c r="A46" s="85" t="s">
        <v>89</v>
      </c>
      <c r="B46" s="86"/>
      <c r="C46" s="86"/>
      <c r="D46" s="86"/>
      <c r="E46" s="86"/>
      <c r="F46" s="87"/>
      <c r="G46" s="37"/>
      <c r="H46" s="38">
        <f>SUM(H16+H45)</f>
        <v>11723</v>
      </c>
      <c r="I46" s="38">
        <f>SUM(I16+I45)</f>
        <v>9378.4</v>
      </c>
      <c r="J46" s="37"/>
    </row>
    <row r="47" spans="1:10" s="22" customFormat="1" ht="18" customHeight="1" x14ac:dyDescent="0.25">
      <c r="A47" s="74" t="s">
        <v>90</v>
      </c>
      <c r="B47" s="75"/>
      <c r="C47" s="75"/>
      <c r="D47" s="75"/>
      <c r="E47" s="75"/>
      <c r="F47" s="76"/>
      <c r="G47" s="39"/>
      <c r="H47" s="40"/>
      <c r="I47" s="41">
        <f>I46*1.18</f>
        <v>11066.511999999999</v>
      </c>
      <c r="J47" s="42">
        <f>I47*62</f>
        <v>686123.74399999995</v>
      </c>
    </row>
  </sheetData>
  <mergeCells count="68">
    <mergeCell ref="G4:J5"/>
    <mergeCell ref="G6:J13"/>
    <mergeCell ref="E1:J1"/>
    <mergeCell ref="A2:A3"/>
    <mergeCell ref="B2:B3"/>
    <mergeCell ref="C2:E3"/>
    <mergeCell ref="F2:F3"/>
    <mergeCell ref="G2:J3"/>
    <mergeCell ref="A4:E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A15"/>
    <mergeCell ref="B14:B15"/>
    <mergeCell ref="C14:E15"/>
    <mergeCell ref="G17:J17"/>
    <mergeCell ref="D18:E18"/>
    <mergeCell ref="G14:G15"/>
    <mergeCell ref="H14:H15"/>
    <mergeCell ref="I14:I15"/>
    <mergeCell ref="J14:J15"/>
    <mergeCell ref="C16:E16"/>
    <mergeCell ref="F14:F15"/>
    <mergeCell ref="D33:E33"/>
    <mergeCell ref="D34:E34"/>
    <mergeCell ref="D19:E19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5:E35"/>
    <mergeCell ref="D36:E36"/>
    <mergeCell ref="A47:F47"/>
    <mergeCell ref="D38:E38"/>
    <mergeCell ref="D39:E39"/>
    <mergeCell ref="D40:E40"/>
    <mergeCell ref="D41:E41"/>
    <mergeCell ref="D42:E42"/>
    <mergeCell ref="D43:E43"/>
    <mergeCell ref="C17:C44"/>
    <mergeCell ref="D17:E17"/>
    <mergeCell ref="D37:E37"/>
    <mergeCell ref="D30:E30"/>
    <mergeCell ref="D44:E44"/>
    <mergeCell ref="A46:F46"/>
    <mergeCell ref="D32:E32"/>
  </mergeCells>
  <pageMargins left="0.25" right="0.25" top="0.75" bottom="0.75" header="0.3" footer="0.3"/>
  <pageSetup paperSize="9" scale="8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M44"/>
  <sheetViews>
    <sheetView tabSelected="1" zoomScale="85" zoomScaleNormal="85" workbookViewId="0">
      <selection activeCell="N34" sqref="N34"/>
    </sheetView>
  </sheetViews>
  <sheetFormatPr defaultColWidth="8.88671875" defaultRowHeight="12" x14ac:dyDescent="0.25"/>
  <cols>
    <col min="1" max="1" width="8.88671875" style="6"/>
    <col min="2" max="2" width="4" style="6" customWidth="1"/>
    <col min="3" max="3" width="11.44140625" style="6" customWidth="1"/>
    <col min="4" max="4" width="6.33203125" style="6" customWidth="1"/>
    <col min="5" max="5" width="64.5546875" style="6" bestFit="1" customWidth="1"/>
    <col min="6" max="6" width="13.77734375" style="3" customWidth="1"/>
    <col min="7" max="7" width="20.6640625" style="6" customWidth="1"/>
    <col min="8" max="8" width="20.6640625" style="18" customWidth="1"/>
    <col min="9" max="9" width="20.6640625" style="6" customWidth="1"/>
    <col min="10" max="10" width="13.33203125" style="6" customWidth="1"/>
    <col min="11" max="16384" width="8.88671875" style="6"/>
  </cols>
  <sheetData>
    <row r="1" spans="2:13" ht="11.4" x14ac:dyDescent="0.25">
      <c r="F1" s="119"/>
      <c r="G1" s="119"/>
      <c r="H1" s="119"/>
      <c r="I1" s="119"/>
      <c r="J1" s="119"/>
    </row>
    <row r="2" spans="2:13" ht="25.05" customHeight="1" x14ac:dyDescent="0.25">
      <c r="B2" s="143" t="s">
        <v>94</v>
      </c>
      <c r="C2" s="161"/>
      <c r="D2" s="143" t="s">
        <v>93</v>
      </c>
      <c r="E2" s="144"/>
      <c r="F2" s="71" t="s">
        <v>35</v>
      </c>
      <c r="G2" s="152"/>
      <c r="H2" s="153"/>
      <c r="I2" s="153"/>
      <c r="J2" s="154"/>
    </row>
    <row r="3" spans="2:13" ht="16.05" customHeight="1" x14ac:dyDescent="0.25">
      <c r="B3" s="145" t="s">
        <v>92</v>
      </c>
      <c r="C3" s="146"/>
      <c r="D3" s="146"/>
      <c r="E3" s="146"/>
      <c r="F3" s="49">
        <v>1</v>
      </c>
      <c r="G3" s="155"/>
      <c r="H3" s="156"/>
      <c r="I3" s="156"/>
      <c r="J3" s="157"/>
    </row>
    <row r="4" spans="2:13" ht="16.05" customHeight="1" x14ac:dyDescent="0.25">
      <c r="B4" s="147" t="s">
        <v>0</v>
      </c>
      <c r="C4" s="148"/>
      <c r="D4" s="139" t="s">
        <v>105</v>
      </c>
      <c r="E4" s="140"/>
      <c r="F4" s="49">
        <v>1</v>
      </c>
      <c r="G4" s="155"/>
      <c r="H4" s="156"/>
      <c r="I4" s="156"/>
      <c r="J4" s="157"/>
    </row>
    <row r="5" spans="2:13" ht="16.05" customHeight="1" x14ac:dyDescent="0.25">
      <c r="B5" s="137" t="s">
        <v>36</v>
      </c>
      <c r="C5" s="138"/>
      <c r="D5" s="139" t="s">
        <v>106</v>
      </c>
      <c r="E5" s="140"/>
      <c r="F5" s="49">
        <v>1</v>
      </c>
      <c r="G5" s="155"/>
      <c r="H5" s="156"/>
      <c r="I5" s="156"/>
      <c r="J5" s="157"/>
    </row>
    <row r="6" spans="2:13" ht="16.05" customHeight="1" x14ac:dyDescent="0.25">
      <c r="B6" s="137" t="s">
        <v>5</v>
      </c>
      <c r="C6" s="138"/>
      <c r="D6" s="139" t="s">
        <v>107</v>
      </c>
      <c r="E6" s="140"/>
      <c r="F6" s="49">
        <v>1</v>
      </c>
      <c r="G6" s="155"/>
      <c r="H6" s="156"/>
      <c r="I6" s="156"/>
      <c r="J6" s="157"/>
    </row>
    <row r="7" spans="2:13" ht="16.05" customHeight="1" x14ac:dyDescent="0.25">
      <c r="B7" s="137" t="s">
        <v>43</v>
      </c>
      <c r="C7" s="138"/>
      <c r="D7" s="139" t="s">
        <v>108</v>
      </c>
      <c r="E7" s="140"/>
      <c r="F7" s="49">
        <v>2</v>
      </c>
      <c r="G7" s="155"/>
      <c r="H7" s="156"/>
      <c r="I7" s="156"/>
      <c r="J7" s="157"/>
    </row>
    <row r="8" spans="2:13" ht="16.05" customHeight="1" x14ac:dyDescent="0.25">
      <c r="B8" s="137" t="s">
        <v>2</v>
      </c>
      <c r="C8" s="138"/>
      <c r="D8" s="139" t="s">
        <v>112</v>
      </c>
      <c r="E8" s="140"/>
      <c r="F8" s="49">
        <v>1</v>
      </c>
      <c r="G8" s="155"/>
      <c r="H8" s="156"/>
      <c r="I8" s="156"/>
      <c r="J8" s="157"/>
    </row>
    <row r="9" spans="2:13" ht="16.05" customHeight="1" x14ac:dyDescent="0.25">
      <c r="B9" s="137" t="s">
        <v>6</v>
      </c>
      <c r="C9" s="138"/>
      <c r="D9" s="139" t="s">
        <v>109</v>
      </c>
      <c r="E9" s="140"/>
      <c r="F9" s="49">
        <v>3</v>
      </c>
      <c r="G9" s="155"/>
      <c r="H9" s="156"/>
      <c r="I9" s="156"/>
      <c r="J9" s="157"/>
    </row>
    <row r="10" spans="2:13" ht="16.05" customHeight="1" x14ac:dyDescent="0.25">
      <c r="B10" s="137" t="s">
        <v>44</v>
      </c>
      <c r="C10" s="138"/>
      <c r="D10" s="139" t="s">
        <v>110</v>
      </c>
      <c r="E10" s="140"/>
      <c r="F10" s="49">
        <v>2</v>
      </c>
      <c r="G10" s="155"/>
      <c r="H10" s="156"/>
      <c r="I10" s="156"/>
      <c r="J10" s="157"/>
    </row>
    <row r="11" spans="2:13" ht="16.05" customHeight="1" x14ac:dyDescent="0.25">
      <c r="B11" s="137" t="s">
        <v>9</v>
      </c>
      <c r="C11" s="138"/>
      <c r="D11" s="139" t="s">
        <v>113</v>
      </c>
      <c r="E11" s="140"/>
      <c r="F11" s="49">
        <v>5</v>
      </c>
      <c r="G11" s="155"/>
      <c r="H11" s="156"/>
      <c r="I11" s="156"/>
      <c r="J11" s="157"/>
      <c r="M11"/>
    </row>
    <row r="12" spans="2:13" ht="16.05" customHeight="1" x14ac:dyDescent="0.25">
      <c r="B12" s="137" t="s">
        <v>8</v>
      </c>
      <c r="C12" s="138"/>
      <c r="D12" s="139" t="s">
        <v>111</v>
      </c>
      <c r="E12" s="140"/>
      <c r="F12" s="49">
        <v>1</v>
      </c>
      <c r="G12" s="158"/>
      <c r="H12" s="159"/>
      <c r="I12" s="159"/>
      <c r="J12" s="160"/>
    </row>
    <row r="13" spans="2:13" ht="25.05" customHeight="1" x14ac:dyDescent="0.25">
      <c r="B13" s="50" t="s">
        <v>10</v>
      </c>
      <c r="C13" s="51" t="s">
        <v>94</v>
      </c>
      <c r="D13" s="141" t="s">
        <v>95</v>
      </c>
      <c r="E13" s="142"/>
      <c r="F13" s="52" t="s">
        <v>96</v>
      </c>
      <c r="G13" s="52" t="s">
        <v>97</v>
      </c>
      <c r="H13" s="52" t="s">
        <v>98</v>
      </c>
      <c r="I13" s="53" t="s">
        <v>99</v>
      </c>
      <c r="J13" s="54" t="s">
        <v>100</v>
      </c>
    </row>
    <row r="14" spans="2:13" ht="13.95" customHeight="1" x14ac:dyDescent="0.25">
      <c r="B14" s="55">
        <v>0</v>
      </c>
      <c r="C14" s="64" t="s">
        <v>54</v>
      </c>
      <c r="D14" s="135" t="s">
        <v>103</v>
      </c>
      <c r="E14" s="136"/>
      <c r="F14" s="56">
        <v>1</v>
      </c>
      <c r="G14" s="57">
        <v>10440</v>
      </c>
      <c r="H14" s="57">
        <f t="shared" ref="H14:H42" si="0">G14*(1-J14)</f>
        <v>8352</v>
      </c>
      <c r="I14" s="44">
        <f t="shared" ref="I14:I42" si="1">H14*F14</f>
        <v>8352</v>
      </c>
      <c r="J14" s="45">
        <v>0.2</v>
      </c>
    </row>
    <row r="15" spans="2:13" ht="13.95" customHeight="1" x14ac:dyDescent="0.25">
      <c r="B15" s="55">
        <f>B14+1</f>
        <v>1</v>
      </c>
      <c r="C15" s="55" t="s">
        <v>39</v>
      </c>
      <c r="D15" s="132" t="s">
        <v>104</v>
      </c>
      <c r="E15" s="58" t="s">
        <v>140</v>
      </c>
      <c r="F15" s="56"/>
      <c r="G15" s="57"/>
      <c r="H15" s="57"/>
      <c r="I15" s="44"/>
      <c r="J15" s="45"/>
    </row>
    <row r="16" spans="2:13" ht="13.95" customHeight="1" x14ac:dyDescent="0.25">
      <c r="B16" s="55">
        <f t="shared" ref="B16:B42" si="2">B15+1</f>
        <v>2</v>
      </c>
      <c r="C16" s="59" t="s">
        <v>45</v>
      </c>
      <c r="D16" s="133"/>
      <c r="E16" s="60" t="s">
        <v>114</v>
      </c>
      <c r="F16" s="56">
        <v>0</v>
      </c>
      <c r="G16" s="61">
        <v>780</v>
      </c>
      <c r="H16" s="57">
        <f t="shared" si="0"/>
        <v>624</v>
      </c>
      <c r="I16" s="44">
        <f t="shared" si="1"/>
        <v>0</v>
      </c>
      <c r="J16" s="45">
        <v>0.2</v>
      </c>
    </row>
    <row r="17" spans="2:10" ht="13.95" customHeight="1" x14ac:dyDescent="0.25">
      <c r="B17" s="55">
        <f t="shared" si="2"/>
        <v>3</v>
      </c>
      <c r="C17" s="62" t="s">
        <v>4</v>
      </c>
      <c r="D17" s="133"/>
      <c r="E17" s="60" t="s">
        <v>115</v>
      </c>
      <c r="F17" s="56">
        <v>0</v>
      </c>
      <c r="G17" s="63">
        <v>500</v>
      </c>
      <c r="H17" s="57">
        <f t="shared" si="0"/>
        <v>400</v>
      </c>
      <c r="I17" s="44">
        <f t="shared" si="1"/>
        <v>0</v>
      </c>
      <c r="J17" s="45">
        <v>0.2</v>
      </c>
    </row>
    <row r="18" spans="2:10" ht="13.95" customHeight="1" x14ac:dyDescent="0.25">
      <c r="B18" s="55">
        <f t="shared" si="2"/>
        <v>4</v>
      </c>
      <c r="C18" s="62" t="s">
        <v>46</v>
      </c>
      <c r="D18" s="133"/>
      <c r="E18" s="60" t="s">
        <v>116</v>
      </c>
      <c r="F18" s="56">
        <v>0</v>
      </c>
      <c r="G18" s="63">
        <v>375</v>
      </c>
      <c r="H18" s="57">
        <f t="shared" si="0"/>
        <v>300</v>
      </c>
      <c r="I18" s="44">
        <f t="shared" si="1"/>
        <v>0</v>
      </c>
      <c r="J18" s="45">
        <v>0.2</v>
      </c>
    </row>
    <row r="19" spans="2:10" ht="13.95" customHeight="1" x14ac:dyDescent="0.25">
      <c r="B19" s="55">
        <f t="shared" si="2"/>
        <v>5</v>
      </c>
      <c r="C19" s="62" t="s">
        <v>47</v>
      </c>
      <c r="D19" s="133"/>
      <c r="E19" s="60" t="s">
        <v>117</v>
      </c>
      <c r="F19" s="56">
        <v>0</v>
      </c>
      <c r="G19" s="61">
        <v>1360</v>
      </c>
      <c r="H19" s="57">
        <f t="shared" si="0"/>
        <v>1088</v>
      </c>
      <c r="I19" s="44">
        <f t="shared" si="1"/>
        <v>0</v>
      </c>
      <c r="J19" s="45">
        <v>0.2</v>
      </c>
    </row>
    <row r="20" spans="2:10" ht="13.95" customHeight="1" x14ac:dyDescent="0.25">
      <c r="B20" s="55">
        <f t="shared" si="2"/>
        <v>6</v>
      </c>
      <c r="C20" s="62" t="s">
        <v>14</v>
      </c>
      <c r="D20" s="133"/>
      <c r="E20" s="60" t="s">
        <v>118</v>
      </c>
      <c r="F20" s="56">
        <v>0</v>
      </c>
      <c r="G20" s="61">
        <v>660</v>
      </c>
      <c r="H20" s="57">
        <f t="shared" si="0"/>
        <v>528</v>
      </c>
      <c r="I20" s="44">
        <f t="shared" si="1"/>
        <v>0</v>
      </c>
      <c r="J20" s="45">
        <v>0.2</v>
      </c>
    </row>
    <row r="21" spans="2:10" ht="13.95" customHeight="1" x14ac:dyDescent="0.25">
      <c r="B21" s="55">
        <f t="shared" si="2"/>
        <v>7</v>
      </c>
      <c r="C21" s="62" t="s">
        <v>26</v>
      </c>
      <c r="D21" s="133"/>
      <c r="E21" s="60" t="s">
        <v>136</v>
      </c>
      <c r="F21" s="56">
        <v>0</v>
      </c>
      <c r="G21" s="61">
        <v>930</v>
      </c>
      <c r="H21" s="57">
        <f t="shared" si="0"/>
        <v>744</v>
      </c>
      <c r="I21" s="44">
        <f t="shared" si="1"/>
        <v>0</v>
      </c>
      <c r="J21" s="45">
        <v>0.2</v>
      </c>
    </row>
    <row r="22" spans="2:10" ht="13.95" customHeight="1" x14ac:dyDescent="0.25">
      <c r="B22" s="55">
        <f t="shared" si="2"/>
        <v>8</v>
      </c>
      <c r="C22" s="62" t="s">
        <v>16</v>
      </c>
      <c r="D22" s="133"/>
      <c r="E22" s="60" t="s">
        <v>135</v>
      </c>
      <c r="F22" s="56">
        <v>0</v>
      </c>
      <c r="G22" s="61">
        <v>687</v>
      </c>
      <c r="H22" s="57">
        <f t="shared" si="0"/>
        <v>549.6</v>
      </c>
      <c r="I22" s="44">
        <f t="shared" si="1"/>
        <v>0</v>
      </c>
      <c r="J22" s="45">
        <v>0.2</v>
      </c>
    </row>
    <row r="23" spans="2:10" ht="13.95" customHeight="1" x14ac:dyDescent="0.25">
      <c r="B23" s="55">
        <f t="shared" si="2"/>
        <v>9</v>
      </c>
      <c r="C23" s="62" t="s">
        <v>48</v>
      </c>
      <c r="D23" s="133"/>
      <c r="E23" s="60" t="s">
        <v>129</v>
      </c>
      <c r="F23" s="56">
        <v>0</v>
      </c>
      <c r="G23" s="61">
        <v>360</v>
      </c>
      <c r="H23" s="57">
        <f t="shared" si="0"/>
        <v>288</v>
      </c>
      <c r="I23" s="44">
        <f t="shared" si="1"/>
        <v>0</v>
      </c>
      <c r="J23" s="45">
        <v>0.2</v>
      </c>
    </row>
    <row r="24" spans="2:10" ht="13.95" customHeight="1" x14ac:dyDescent="0.25">
      <c r="B24" s="55">
        <f t="shared" si="2"/>
        <v>10</v>
      </c>
      <c r="C24" s="62" t="s">
        <v>78</v>
      </c>
      <c r="D24" s="133"/>
      <c r="E24" s="60" t="s">
        <v>121</v>
      </c>
      <c r="F24" s="56">
        <v>0</v>
      </c>
      <c r="G24" s="61">
        <v>1180</v>
      </c>
      <c r="H24" s="57">
        <f t="shared" si="0"/>
        <v>944</v>
      </c>
      <c r="I24" s="44">
        <f t="shared" si="1"/>
        <v>0</v>
      </c>
      <c r="J24" s="45">
        <v>0.2</v>
      </c>
    </row>
    <row r="25" spans="2:10" ht="13.95" customHeight="1" x14ac:dyDescent="0.25">
      <c r="B25" s="55">
        <f t="shared" si="2"/>
        <v>11</v>
      </c>
      <c r="C25" s="62" t="s">
        <v>79</v>
      </c>
      <c r="D25" s="133"/>
      <c r="E25" s="60" t="s">
        <v>125</v>
      </c>
      <c r="F25" s="56">
        <v>0</v>
      </c>
      <c r="G25" s="61">
        <v>372</v>
      </c>
      <c r="H25" s="57">
        <f t="shared" si="0"/>
        <v>297.60000000000002</v>
      </c>
      <c r="I25" s="44">
        <f t="shared" si="1"/>
        <v>0</v>
      </c>
      <c r="J25" s="45">
        <v>0.2</v>
      </c>
    </row>
    <row r="26" spans="2:10" ht="13.95" customHeight="1" x14ac:dyDescent="0.25">
      <c r="B26" s="55">
        <f t="shared" si="2"/>
        <v>12</v>
      </c>
      <c r="C26" s="62" t="s">
        <v>18</v>
      </c>
      <c r="D26" s="133"/>
      <c r="E26" s="60" t="s">
        <v>119</v>
      </c>
      <c r="F26" s="56">
        <v>0</v>
      </c>
      <c r="G26" s="63">
        <v>340</v>
      </c>
      <c r="H26" s="57">
        <f t="shared" si="0"/>
        <v>272</v>
      </c>
      <c r="I26" s="44">
        <f t="shared" si="1"/>
        <v>0</v>
      </c>
      <c r="J26" s="45">
        <v>0.2</v>
      </c>
    </row>
    <row r="27" spans="2:10" ht="13.95" customHeight="1" x14ac:dyDescent="0.25">
      <c r="B27" s="55">
        <f t="shared" si="2"/>
        <v>13</v>
      </c>
      <c r="C27" s="62" t="s">
        <v>19</v>
      </c>
      <c r="D27" s="133"/>
      <c r="E27" s="60" t="s">
        <v>120</v>
      </c>
      <c r="F27" s="56">
        <v>0</v>
      </c>
      <c r="G27" s="61">
        <v>360</v>
      </c>
      <c r="H27" s="57">
        <f t="shared" si="0"/>
        <v>288</v>
      </c>
      <c r="I27" s="44">
        <f t="shared" si="1"/>
        <v>0</v>
      </c>
      <c r="J27" s="45">
        <v>0.2</v>
      </c>
    </row>
    <row r="28" spans="2:10" ht="13.95" customHeight="1" x14ac:dyDescent="0.25">
      <c r="B28" s="55">
        <f t="shared" si="2"/>
        <v>14</v>
      </c>
      <c r="C28" s="62" t="s">
        <v>49</v>
      </c>
      <c r="D28" s="133"/>
      <c r="E28" s="60" t="s">
        <v>138</v>
      </c>
      <c r="F28" s="56">
        <v>0</v>
      </c>
      <c r="G28" s="61">
        <v>340</v>
      </c>
      <c r="H28" s="57">
        <f t="shared" si="0"/>
        <v>272</v>
      </c>
      <c r="I28" s="44">
        <f t="shared" si="1"/>
        <v>0</v>
      </c>
      <c r="J28" s="45">
        <v>0.2</v>
      </c>
    </row>
    <row r="29" spans="2:10" ht="13.95" customHeight="1" x14ac:dyDescent="0.25">
      <c r="B29" s="55">
        <f t="shared" si="2"/>
        <v>15</v>
      </c>
      <c r="C29" s="62" t="s">
        <v>22</v>
      </c>
      <c r="D29" s="133"/>
      <c r="E29" s="60" t="s">
        <v>122</v>
      </c>
      <c r="F29" s="56">
        <v>0</v>
      </c>
      <c r="G29" s="61">
        <v>389</v>
      </c>
      <c r="H29" s="57">
        <f t="shared" si="0"/>
        <v>311.20000000000005</v>
      </c>
      <c r="I29" s="44">
        <f t="shared" si="1"/>
        <v>0</v>
      </c>
      <c r="J29" s="45">
        <v>0.2</v>
      </c>
    </row>
    <row r="30" spans="2:10" ht="13.95" customHeight="1" x14ac:dyDescent="0.25">
      <c r="B30" s="55">
        <f t="shared" si="2"/>
        <v>16</v>
      </c>
      <c r="C30" s="62" t="s">
        <v>37</v>
      </c>
      <c r="D30" s="133"/>
      <c r="E30" s="60" t="s">
        <v>124</v>
      </c>
      <c r="F30" s="56">
        <v>0</v>
      </c>
      <c r="G30" s="61">
        <v>220</v>
      </c>
      <c r="H30" s="57">
        <f t="shared" si="0"/>
        <v>176</v>
      </c>
      <c r="I30" s="44">
        <f t="shared" si="1"/>
        <v>0</v>
      </c>
      <c r="J30" s="45">
        <v>0.2</v>
      </c>
    </row>
    <row r="31" spans="2:10" ht="13.95" customHeight="1" x14ac:dyDescent="0.25">
      <c r="B31" s="55">
        <f t="shared" si="2"/>
        <v>17</v>
      </c>
      <c r="C31" s="62" t="s">
        <v>50</v>
      </c>
      <c r="D31" s="133"/>
      <c r="E31" s="60" t="s">
        <v>123</v>
      </c>
      <c r="F31" s="56">
        <v>0</v>
      </c>
      <c r="G31" s="61">
        <v>420</v>
      </c>
      <c r="H31" s="57">
        <f t="shared" si="0"/>
        <v>336</v>
      </c>
      <c r="I31" s="44">
        <f t="shared" si="1"/>
        <v>0</v>
      </c>
      <c r="J31" s="45">
        <v>0.2</v>
      </c>
    </row>
    <row r="32" spans="2:10" ht="13.95" customHeight="1" x14ac:dyDescent="0.25">
      <c r="B32" s="55">
        <f t="shared" si="2"/>
        <v>18</v>
      </c>
      <c r="C32" s="62" t="s">
        <v>51</v>
      </c>
      <c r="D32" s="133"/>
      <c r="E32" s="60" t="s">
        <v>126</v>
      </c>
      <c r="F32" s="56">
        <v>0</v>
      </c>
      <c r="G32" s="61">
        <v>170</v>
      </c>
      <c r="H32" s="57">
        <f t="shared" si="0"/>
        <v>136</v>
      </c>
      <c r="I32" s="44">
        <f t="shared" si="1"/>
        <v>0</v>
      </c>
      <c r="J32" s="45">
        <v>0.2</v>
      </c>
    </row>
    <row r="33" spans="2:10" ht="13.95" customHeight="1" x14ac:dyDescent="0.25">
      <c r="B33" s="55">
        <f t="shared" si="2"/>
        <v>19</v>
      </c>
      <c r="C33" s="62" t="s">
        <v>3</v>
      </c>
      <c r="D33" s="133"/>
      <c r="E33" s="60" t="s">
        <v>127</v>
      </c>
      <c r="F33" s="56">
        <v>0</v>
      </c>
      <c r="G33" s="61">
        <v>180</v>
      </c>
      <c r="H33" s="57">
        <f t="shared" si="0"/>
        <v>144</v>
      </c>
      <c r="I33" s="44">
        <f t="shared" si="1"/>
        <v>0</v>
      </c>
      <c r="J33" s="45">
        <v>0.2</v>
      </c>
    </row>
    <row r="34" spans="2:10" ht="13.95" customHeight="1" x14ac:dyDescent="0.25">
      <c r="B34" s="55">
        <f t="shared" si="2"/>
        <v>20</v>
      </c>
      <c r="C34" s="62" t="s">
        <v>23</v>
      </c>
      <c r="D34" s="133"/>
      <c r="E34" s="60" t="s">
        <v>137</v>
      </c>
      <c r="F34" s="56">
        <v>0</v>
      </c>
      <c r="G34" s="61">
        <v>330</v>
      </c>
      <c r="H34" s="57">
        <f t="shared" si="0"/>
        <v>264</v>
      </c>
      <c r="I34" s="44">
        <f t="shared" si="1"/>
        <v>0</v>
      </c>
      <c r="J34" s="45">
        <v>0.2</v>
      </c>
    </row>
    <row r="35" spans="2:10" ht="13.95" customHeight="1" x14ac:dyDescent="0.25">
      <c r="B35" s="55">
        <f t="shared" si="2"/>
        <v>21</v>
      </c>
      <c r="C35" s="62" t="s">
        <v>27</v>
      </c>
      <c r="D35" s="133"/>
      <c r="E35" s="60" t="s">
        <v>133</v>
      </c>
      <c r="F35" s="56">
        <v>0</v>
      </c>
      <c r="G35" s="61">
        <v>245</v>
      </c>
      <c r="H35" s="57">
        <f t="shared" si="0"/>
        <v>196</v>
      </c>
      <c r="I35" s="44">
        <f t="shared" si="1"/>
        <v>0</v>
      </c>
      <c r="J35" s="45">
        <v>0.2</v>
      </c>
    </row>
    <row r="36" spans="2:10" ht="13.95" customHeight="1" x14ac:dyDescent="0.25">
      <c r="B36" s="55">
        <f t="shared" si="2"/>
        <v>22</v>
      </c>
      <c r="C36" s="62" t="s">
        <v>52</v>
      </c>
      <c r="D36" s="133"/>
      <c r="E36" s="60" t="s">
        <v>141</v>
      </c>
      <c r="F36" s="56">
        <v>0</v>
      </c>
      <c r="G36" s="61">
        <v>195</v>
      </c>
      <c r="H36" s="57">
        <f t="shared" si="0"/>
        <v>156</v>
      </c>
      <c r="I36" s="44">
        <f t="shared" si="1"/>
        <v>0</v>
      </c>
      <c r="J36" s="45">
        <v>0.2</v>
      </c>
    </row>
    <row r="37" spans="2:10" ht="13.95" customHeight="1" x14ac:dyDescent="0.25">
      <c r="B37" s="55">
        <f t="shared" si="2"/>
        <v>23</v>
      </c>
      <c r="C37" s="62" t="s">
        <v>29</v>
      </c>
      <c r="D37" s="133"/>
      <c r="E37" s="60" t="s">
        <v>132</v>
      </c>
      <c r="F37" s="56">
        <v>0</v>
      </c>
      <c r="G37" s="61">
        <v>320</v>
      </c>
      <c r="H37" s="57">
        <f t="shared" si="0"/>
        <v>256</v>
      </c>
      <c r="I37" s="44">
        <f t="shared" si="1"/>
        <v>0</v>
      </c>
      <c r="J37" s="45">
        <v>0.2</v>
      </c>
    </row>
    <row r="38" spans="2:10" ht="13.95" customHeight="1" x14ac:dyDescent="0.25">
      <c r="B38" s="55">
        <f t="shared" si="2"/>
        <v>24</v>
      </c>
      <c r="C38" s="62" t="s">
        <v>28</v>
      </c>
      <c r="D38" s="133"/>
      <c r="E38" s="60" t="s">
        <v>134</v>
      </c>
      <c r="F38" s="56">
        <v>0</v>
      </c>
      <c r="G38" s="61">
        <v>260</v>
      </c>
      <c r="H38" s="57">
        <f t="shared" si="0"/>
        <v>208</v>
      </c>
      <c r="I38" s="44">
        <f t="shared" si="1"/>
        <v>0</v>
      </c>
      <c r="J38" s="45">
        <v>0.2</v>
      </c>
    </row>
    <row r="39" spans="2:10" ht="13.95" customHeight="1" x14ac:dyDescent="0.25">
      <c r="B39" s="55">
        <f t="shared" si="2"/>
        <v>25</v>
      </c>
      <c r="C39" s="64" t="s">
        <v>30</v>
      </c>
      <c r="D39" s="133"/>
      <c r="E39" s="60" t="s">
        <v>131</v>
      </c>
      <c r="F39" s="56">
        <v>0</v>
      </c>
      <c r="G39" s="65">
        <v>75</v>
      </c>
      <c r="H39" s="57">
        <f t="shared" si="0"/>
        <v>60</v>
      </c>
      <c r="I39" s="44">
        <f t="shared" si="1"/>
        <v>0</v>
      </c>
      <c r="J39" s="45">
        <v>0.2</v>
      </c>
    </row>
    <row r="40" spans="2:10" ht="13.95" customHeight="1" x14ac:dyDescent="0.25">
      <c r="B40" s="55">
        <f t="shared" si="2"/>
        <v>26</v>
      </c>
      <c r="C40" s="66" t="s">
        <v>53</v>
      </c>
      <c r="D40" s="133"/>
      <c r="E40" s="60" t="s">
        <v>130</v>
      </c>
      <c r="F40" s="56">
        <v>0</v>
      </c>
      <c r="G40" s="67">
        <v>340</v>
      </c>
      <c r="H40" s="57">
        <f t="shared" si="0"/>
        <v>272</v>
      </c>
      <c r="I40" s="44">
        <f t="shared" si="1"/>
        <v>0</v>
      </c>
      <c r="J40" s="45">
        <v>0.2</v>
      </c>
    </row>
    <row r="41" spans="2:10" ht="13.95" customHeight="1" x14ac:dyDescent="0.25">
      <c r="B41" s="55">
        <f t="shared" si="2"/>
        <v>27</v>
      </c>
      <c r="C41" s="66" t="s">
        <v>31</v>
      </c>
      <c r="D41" s="133"/>
      <c r="E41" s="68" t="s">
        <v>139</v>
      </c>
      <c r="F41" s="56">
        <v>0</v>
      </c>
      <c r="G41" s="67">
        <v>1070</v>
      </c>
      <c r="H41" s="57">
        <f t="shared" si="0"/>
        <v>856</v>
      </c>
      <c r="I41" s="44">
        <f t="shared" si="1"/>
        <v>0</v>
      </c>
      <c r="J41" s="45">
        <v>0.2</v>
      </c>
    </row>
    <row r="42" spans="2:10" ht="13.95" customHeight="1" x14ac:dyDescent="0.25">
      <c r="B42" s="55">
        <f t="shared" si="2"/>
        <v>28</v>
      </c>
      <c r="C42" s="66" t="s">
        <v>33</v>
      </c>
      <c r="D42" s="134"/>
      <c r="E42" s="69" t="s">
        <v>128</v>
      </c>
      <c r="F42" s="56">
        <v>0</v>
      </c>
      <c r="G42" s="70">
        <v>1090</v>
      </c>
      <c r="H42" s="57">
        <f t="shared" si="0"/>
        <v>872</v>
      </c>
      <c r="I42" s="44">
        <f t="shared" si="1"/>
        <v>0</v>
      </c>
      <c r="J42" s="45">
        <v>0.2</v>
      </c>
    </row>
    <row r="43" spans="2:10" ht="16.05" customHeight="1" x14ac:dyDescent="0.25">
      <c r="B43" s="162" t="s">
        <v>101</v>
      </c>
      <c r="C43" s="163"/>
      <c r="D43" s="163"/>
      <c r="E43" s="163"/>
      <c r="F43" s="163"/>
      <c r="G43" s="163"/>
      <c r="H43" s="164"/>
      <c r="I43" s="48">
        <f>SUM(I14:I42)</f>
        <v>8352</v>
      </c>
      <c r="J43" s="46"/>
    </row>
    <row r="44" spans="2:10" s="43" customFormat="1" ht="16.05" customHeight="1" x14ac:dyDescent="0.25">
      <c r="B44" s="149" t="s">
        <v>102</v>
      </c>
      <c r="C44" s="150"/>
      <c r="D44" s="150"/>
      <c r="E44" s="150"/>
      <c r="F44" s="150"/>
      <c r="G44" s="150"/>
      <c r="H44" s="151"/>
      <c r="I44" s="48">
        <f>I43*1.18</f>
        <v>9855.3599999999988</v>
      </c>
      <c r="J44" s="47"/>
    </row>
  </sheetData>
  <mergeCells count="28">
    <mergeCell ref="B44:H44"/>
    <mergeCell ref="B9:C9"/>
    <mergeCell ref="B8:C8"/>
    <mergeCell ref="G2:J12"/>
    <mergeCell ref="B2:C2"/>
    <mergeCell ref="B43:H43"/>
    <mergeCell ref="B5:C5"/>
    <mergeCell ref="D5:E5"/>
    <mergeCell ref="B6:C6"/>
    <mergeCell ref="D6:E6"/>
    <mergeCell ref="B7:C7"/>
    <mergeCell ref="D7:E7"/>
    <mergeCell ref="D8:E8"/>
    <mergeCell ref="D9:E9"/>
    <mergeCell ref="B10:C10"/>
    <mergeCell ref="D10:E10"/>
    <mergeCell ref="F1:J1"/>
    <mergeCell ref="D2:E2"/>
    <mergeCell ref="B3:E3"/>
    <mergeCell ref="B4:C4"/>
    <mergeCell ref="D4:E4"/>
    <mergeCell ref="D15:D42"/>
    <mergeCell ref="D14:E14"/>
    <mergeCell ref="B11:C11"/>
    <mergeCell ref="D11:E11"/>
    <mergeCell ref="B12:C12"/>
    <mergeCell ref="D12:E12"/>
    <mergeCell ref="D13:E13"/>
  </mergeCells>
  <pageMargins left="0.25" right="0.25" top="0.75" bottom="0.75" header="0.3" footer="0.3"/>
  <pageSetup paperSize="9" scale="8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1500 White</vt:lpstr>
      <vt:lpstr>1500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</dc:creator>
  <cp:lastModifiedBy>zoran kostadinovski</cp:lastModifiedBy>
  <cp:lastPrinted>2021-06-07T14:29:08Z</cp:lastPrinted>
  <dcterms:created xsi:type="dcterms:W3CDTF">2021-04-11T21:01:46Z</dcterms:created>
  <dcterms:modified xsi:type="dcterms:W3CDTF">2022-05-10T11:04:48Z</dcterms:modified>
</cp:coreProperties>
</file>